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mp\"/>
    </mc:Choice>
  </mc:AlternateContent>
  <bookViews>
    <workbookView xWindow="0" yWindow="0" windowWidth="20490" windowHeight="8340"/>
  </bookViews>
  <sheets>
    <sheet name="Summary" sheetId="5" r:id="rId1"/>
    <sheet name="IYR Holdings" sheetId="4" r:id="rId2"/>
    <sheet name="IYR Data" sheetId="2" r:id="rId3"/>
    <sheet name="Indices" sheetId="3" r:id="rId4"/>
    <sheet name="Adjusted Close Price" sheetId="1" r:id="rId5"/>
  </sheets>
  <definedNames>
    <definedName name="_xlnm._FilterDatabase" localSheetId="2" hidden="1">'IYR Data'!$A$1:$F$114</definedName>
    <definedName name="ExternalData_1" localSheetId="4">'Adjusted Close Price'!$A$1:$A$78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2" i="2"/>
  <c r="B6" i="5" l="1"/>
  <c r="C4" i="3"/>
  <c r="B14" i="3"/>
  <c r="C10" i="3"/>
  <c r="C12" i="3"/>
  <c r="B5" i="3"/>
  <c r="B11" i="3"/>
  <c r="C7" i="3"/>
  <c r="C2" i="3"/>
  <c r="B8" i="3"/>
  <c r="B10" i="3"/>
  <c r="C9" i="3"/>
  <c r="D11" i="2"/>
  <c r="D27" i="2"/>
  <c r="D43" i="2"/>
  <c r="D59" i="2"/>
  <c r="D75" i="2"/>
  <c r="D91" i="2"/>
  <c r="D107" i="2"/>
  <c r="D65" i="2"/>
  <c r="D12" i="2"/>
  <c r="D28" i="2"/>
  <c r="D44" i="2"/>
  <c r="D60" i="2"/>
  <c r="D76" i="2"/>
  <c r="D100" i="2"/>
  <c r="D105" i="2"/>
  <c r="D13" i="2"/>
  <c r="D29" i="2"/>
  <c r="D45" i="2"/>
  <c r="D61" i="2"/>
  <c r="D77" i="2"/>
  <c r="D93" i="2"/>
  <c r="D109" i="2"/>
  <c r="D41" i="2"/>
  <c r="D6" i="2"/>
  <c r="D22" i="2"/>
  <c r="D38" i="2"/>
  <c r="D54" i="2"/>
  <c r="D70" i="2"/>
  <c r="D86" i="2"/>
  <c r="D102" i="2"/>
  <c r="D89" i="2"/>
  <c r="D15" i="2"/>
  <c r="D31" i="2"/>
  <c r="D47" i="2"/>
  <c r="D63" i="2"/>
  <c r="D79" i="2"/>
  <c r="D95" i="2"/>
  <c r="D25" i="2"/>
  <c r="D113" i="2"/>
  <c r="D16" i="2"/>
  <c r="D32" i="2"/>
  <c r="D48" i="2"/>
  <c r="D64" i="2"/>
  <c r="D80" i="2"/>
  <c r="D96" i="2"/>
  <c r="D112" i="2"/>
  <c r="D17" i="2"/>
  <c r="D73" i="2"/>
  <c r="D18" i="2"/>
  <c r="D34" i="2"/>
  <c r="D50" i="2"/>
  <c r="D66" i="2"/>
  <c r="D82" i="2"/>
  <c r="D98" i="2"/>
  <c r="D114" i="2"/>
  <c r="D81" i="2"/>
  <c r="C3" i="2"/>
  <c r="C19" i="2"/>
  <c r="C35" i="2"/>
  <c r="C51" i="2"/>
  <c r="C67" i="2"/>
  <c r="C83" i="2"/>
  <c r="C99" i="2"/>
  <c r="C100" i="2"/>
  <c r="C106" i="2"/>
  <c r="C12" i="2"/>
  <c r="C28" i="2"/>
  <c r="C44" i="2"/>
  <c r="C60" i="2"/>
  <c r="C76" i="2"/>
  <c r="C92" i="2"/>
  <c r="C5" i="2"/>
  <c r="C21" i="2"/>
  <c r="C37" i="2"/>
  <c r="C53" i="2"/>
  <c r="C69" i="2"/>
  <c r="C85" i="2"/>
  <c r="C101" i="2"/>
  <c r="C111" i="2"/>
  <c r="C114" i="2"/>
  <c r="C14" i="2"/>
  <c r="C30" i="2"/>
  <c r="C46" i="2"/>
  <c r="C62" i="2"/>
  <c r="C78" i="2"/>
  <c r="C94" i="2"/>
  <c r="C110" i="2"/>
  <c r="C7" i="2"/>
  <c r="C23" i="2"/>
  <c r="C39" i="2"/>
  <c r="C55" i="2"/>
  <c r="C71" i="2"/>
  <c r="C87" i="2"/>
  <c r="C103" i="2"/>
  <c r="C50" i="2"/>
  <c r="C8" i="2"/>
  <c r="C24" i="2"/>
  <c r="C40" i="2"/>
  <c r="C56" i="2"/>
  <c r="C72" i="2"/>
  <c r="C88" i="2"/>
  <c r="C104" i="2"/>
  <c r="C17" i="2"/>
  <c r="C49" i="2"/>
  <c r="C14" i="3"/>
  <c r="B9" i="3"/>
  <c r="B4" i="3"/>
  <c r="C5" i="3"/>
  <c r="C11" i="3"/>
  <c r="B12" i="3"/>
  <c r="C6" i="3"/>
  <c r="C8" i="3"/>
  <c r="B7" i="3"/>
  <c r="B2" i="3"/>
  <c r="B6" i="3"/>
  <c r="D3" i="2"/>
  <c r="D19" i="2"/>
  <c r="D35" i="2"/>
  <c r="D51" i="2"/>
  <c r="D67" i="2"/>
  <c r="D83" i="2"/>
  <c r="D99" i="2"/>
  <c r="D92" i="2"/>
  <c r="D4" i="2"/>
  <c r="D20" i="2"/>
  <c r="D36" i="2"/>
  <c r="D52" i="2"/>
  <c r="D68" i="2"/>
  <c r="D84" i="2"/>
  <c r="D49" i="2"/>
  <c r="D5" i="2"/>
  <c r="D21" i="2"/>
  <c r="D37" i="2"/>
  <c r="D53" i="2"/>
  <c r="D69" i="2"/>
  <c r="D85" i="2"/>
  <c r="D101" i="2"/>
  <c r="D110" i="2"/>
  <c r="D97" i="2"/>
  <c r="D14" i="2"/>
  <c r="D30" i="2"/>
  <c r="D46" i="2"/>
  <c r="D62" i="2"/>
  <c r="D78" i="2"/>
  <c r="D94" i="2"/>
  <c r="D111" i="2"/>
  <c r="D7" i="2"/>
  <c r="D23" i="2"/>
  <c r="D39" i="2"/>
  <c r="D55" i="2"/>
  <c r="D71" i="2"/>
  <c r="D87" i="2"/>
  <c r="D103" i="2"/>
  <c r="D57" i="2"/>
  <c r="D8" i="2"/>
  <c r="D24" i="2"/>
  <c r="D40" i="2"/>
  <c r="D56" i="2"/>
  <c r="D72" i="2"/>
  <c r="D88" i="2"/>
  <c r="D104" i="2"/>
  <c r="D9" i="2"/>
  <c r="D33" i="2"/>
  <c r="D10" i="2"/>
  <c r="D26" i="2"/>
  <c r="D42" i="2"/>
  <c r="D58" i="2"/>
  <c r="D74" i="2"/>
  <c r="D90" i="2"/>
  <c r="D106" i="2"/>
  <c r="D108" i="2"/>
  <c r="D2" i="2"/>
  <c r="C11" i="2"/>
  <c r="C27" i="2"/>
  <c r="C43" i="2"/>
  <c r="C59" i="2"/>
  <c r="C75" i="2"/>
  <c r="C91" i="2"/>
  <c r="C107" i="2"/>
  <c r="C108" i="2"/>
  <c r="C4" i="2"/>
  <c r="C20" i="2"/>
  <c r="C36" i="2"/>
  <c r="C52" i="2"/>
  <c r="C68" i="2"/>
  <c r="C84" i="2"/>
  <c r="C90" i="2"/>
  <c r="C13" i="2"/>
  <c r="C29" i="2"/>
  <c r="C45" i="2"/>
  <c r="C61" i="2"/>
  <c r="C77" i="2"/>
  <c r="C93" i="2"/>
  <c r="C109" i="2"/>
  <c r="C66" i="2"/>
  <c r="C6" i="2"/>
  <c r="C22" i="2"/>
  <c r="C38" i="2"/>
  <c r="C54" i="2"/>
  <c r="C70" i="2"/>
  <c r="C86" i="2"/>
  <c r="C102" i="2"/>
  <c r="C58" i="2"/>
  <c r="C15" i="2"/>
  <c r="C31" i="2"/>
  <c r="C47" i="2"/>
  <c r="C63" i="2"/>
  <c r="C79" i="2"/>
  <c r="C95" i="2"/>
  <c r="C26" i="2"/>
  <c r="C98" i="2"/>
  <c r="C16" i="2"/>
  <c r="C32" i="2"/>
  <c r="C48" i="2"/>
  <c r="C64" i="2"/>
  <c r="C80" i="2"/>
  <c r="C96" i="2"/>
  <c r="C112" i="2"/>
  <c r="C34" i="2"/>
  <c r="C9" i="2"/>
  <c r="C25" i="2"/>
  <c r="C41" i="2"/>
  <c r="C57" i="2"/>
  <c r="C73" i="2"/>
  <c r="C89" i="2"/>
  <c r="C105" i="2"/>
  <c r="C10" i="2"/>
  <c r="C82" i="2"/>
  <c r="C18" i="2"/>
  <c r="C74" i="2"/>
  <c r="C33" i="2"/>
  <c r="C65" i="2"/>
  <c r="C97" i="2"/>
  <c r="C81" i="2"/>
  <c r="C113" i="2"/>
  <c r="C2" i="2"/>
  <c r="C42" i="2"/>
  <c r="E2" i="2" l="1"/>
  <c r="E108" i="2"/>
  <c r="E106" i="2"/>
  <c r="E90" i="2"/>
  <c r="E74" i="2"/>
  <c r="E58" i="2"/>
  <c r="E42" i="2"/>
  <c r="E26" i="2"/>
  <c r="E10" i="2"/>
  <c r="E33" i="2"/>
  <c r="E9" i="2"/>
  <c r="E104" i="2"/>
  <c r="E88" i="2"/>
  <c r="E72" i="2"/>
  <c r="E56" i="2"/>
  <c r="E40" i="2"/>
  <c r="E24" i="2"/>
  <c r="E8" i="2"/>
  <c r="E57" i="2"/>
  <c r="E103" i="2"/>
  <c r="E87" i="2"/>
  <c r="E71" i="2"/>
  <c r="E55" i="2"/>
  <c r="E39" i="2"/>
  <c r="E23" i="2"/>
  <c r="E7" i="2"/>
  <c r="E111" i="2"/>
  <c r="E94" i="2"/>
  <c r="E78" i="2"/>
  <c r="E62" i="2"/>
  <c r="E46" i="2"/>
  <c r="E30" i="2"/>
  <c r="E14" i="2"/>
  <c r="E97" i="2"/>
  <c r="E110" i="2"/>
  <c r="E101" i="2"/>
  <c r="E85" i="2"/>
  <c r="E69" i="2"/>
  <c r="E53" i="2"/>
  <c r="E37" i="2"/>
  <c r="E21" i="2"/>
  <c r="E5" i="2"/>
  <c r="E49" i="2"/>
  <c r="E84" i="2"/>
  <c r="E68" i="2"/>
  <c r="E52" i="2"/>
  <c r="E36" i="2"/>
  <c r="E20" i="2"/>
  <c r="E4" i="2"/>
  <c r="E92" i="2"/>
  <c r="E99" i="2"/>
  <c r="E83" i="2"/>
  <c r="E67" i="2"/>
  <c r="E51" i="2"/>
  <c r="E35" i="2"/>
  <c r="E19" i="2"/>
  <c r="E3" i="2"/>
  <c r="D8" i="3"/>
  <c r="D6" i="3"/>
  <c r="D11" i="3"/>
  <c r="D5" i="3"/>
  <c r="D14" i="3"/>
  <c r="E81" i="2"/>
  <c r="E114" i="2"/>
  <c r="F114" i="2" s="1"/>
  <c r="E98" i="2"/>
  <c r="E82" i="2"/>
  <c r="F82" i="2" s="1"/>
  <c r="E66" i="2"/>
  <c r="E50" i="2"/>
  <c r="F50" i="2" s="1"/>
  <c r="E34" i="2"/>
  <c r="E18" i="2"/>
  <c r="F18" i="2" s="1"/>
  <c r="E73" i="2"/>
  <c r="E17" i="2"/>
  <c r="F17" i="2" s="1"/>
  <c r="E112" i="2"/>
  <c r="E96" i="2"/>
  <c r="F96" i="2" s="1"/>
  <c r="E80" i="2"/>
  <c r="E64" i="2"/>
  <c r="F64" i="2" s="1"/>
  <c r="E48" i="2"/>
  <c r="E32" i="2"/>
  <c r="F32" i="2" s="1"/>
  <c r="E16" i="2"/>
  <c r="E113" i="2"/>
  <c r="F113" i="2" s="1"/>
  <c r="E25" i="2"/>
  <c r="E95" i="2"/>
  <c r="F95" i="2" s="1"/>
  <c r="E79" i="2"/>
  <c r="E63" i="2"/>
  <c r="F63" i="2" s="1"/>
  <c r="E47" i="2"/>
  <c r="E31" i="2"/>
  <c r="F31" i="2" s="1"/>
  <c r="E15" i="2"/>
  <c r="E89" i="2"/>
  <c r="F89" i="2" s="1"/>
  <c r="E102" i="2"/>
  <c r="E86" i="2"/>
  <c r="F86" i="2" s="1"/>
  <c r="E70" i="2"/>
  <c r="E54" i="2"/>
  <c r="F54" i="2" s="1"/>
  <c r="E38" i="2"/>
  <c r="E22" i="2"/>
  <c r="F22" i="2" s="1"/>
  <c r="E6" i="2"/>
  <c r="E41" i="2"/>
  <c r="F41" i="2" s="1"/>
  <c r="E109" i="2"/>
  <c r="E93" i="2"/>
  <c r="F93" i="2" s="1"/>
  <c r="E77" i="2"/>
  <c r="E61" i="2"/>
  <c r="F61" i="2" s="1"/>
  <c r="E45" i="2"/>
  <c r="E29" i="2"/>
  <c r="F29" i="2" s="1"/>
  <c r="E13" i="2"/>
  <c r="E105" i="2"/>
  <c r="F105" i="2" s="1"/>
  <c r="E100" i="2"/>
  <c r="E76" i="2"/>
  <c r="F76" i="2" s="1"/>
  <c r="E60" i="2"/>
  <c r="E44" i="2"/>
  <c r="F44" i="2" s="1"/>
  <c r="E28" i="2"/>
  <c r="E12" i="2"/>
  <c r="F12" i="2" s="1"/>
  <c r="E65" i="2"/>
  <c r="E107" i="2"/>
  <c r="F107" i="2" s="1"/>
  <c r="E91" i="2"/>
  <c r="E75" i="2"/>
  <c r="F75" i="2" s="1"/>
  <c r="E59" i="2"/>
  <c r="E43" i="2"/>
  <c r="F43" i="2" s="1"/>
  <c r="E27" i="2"/>
  <c r="E11" i="2"/>
  <c r="F11" i="2" s="1"/>
  <c r="D9" i="3"/>
  <c r="D2" i="3"/>
  <c r="D7" i="3"/>
  <c r="D12" i="3"/>
  <c r="D10" i="3"/>
  <c r="D4" i="3"/>
  <c r="F27" i="2" l="1"/>
  <c r="F59" i="2"/>
  <c r="F91" i="2"/>
  <c r="F65" i="2"/>
  <c r="F28" i="2"/>
  <c r="F60" i="2"/>
  <c r="F100" i="2"/>
  <c r="F13" i="2"/>
  <c r="F45" i="2"/>
  <c r="F77" i="2"/>
  <c r="F109" i="2"/>
  <c r="F6" i="2"/>
  <c r="F38" i="2"/>
  <c r="F70" i="2"/>
  <c r="F102" i="2"/>
  <c r="F15" i="2"/>
  <c r="F47" i="2"/>
  <c r="F79" i="2"/>
  <c r="F25" i="2"/>
  <c r="F16" i="2"/>
  <c r="F48" i="2"/>
  <c r="F80" i="2"/>
  <c r="F112" i="2"/>
  <c r="F73" i="2"/>
  <c r="F34" i="2"/>
  <c r="F66" i="2"/>
  <c r="F98" i="2"/>
  <c r="F81" i="2"/>
  <c r="F3" i="2"/>
  <c r="F35" i="2"/>
  <c r="F67" i="2"/>
  <c r="F99" i="2"/>
  <c r="F4" i="2"/>
  <c r="F36" i="2"/>
  <c r="F68" i="2"/>
  <c r="F49" i="2"/>
  <c r="F21" i="2"/>
  <c r="F53" i="2"/>
  <c r="F85" i="2"/>
  <c r="F110" i="2"/>
  <c r="F14" i="2"/>
  <c r="F46" i="2"/>
  <c r="F78" i="2"/>
  <c r="F111" i="2"/>
  <c r="F23" i="2"/>
  <c r="F55" i="2"/>
  <c r="F87" i="2"/>
  <c r="F57" i="2"/>
  <c r="F24" i="2"/>
  <c r="F56" i="2"/>
  <c r="F88" i="2"/>
  <c r="F9" i="2"/>
  <c r="F10" i="2"/>
  <c r="F42" i="2"/>
  <c r="F74" i="2"/>
  <c r="F106" i="2"/>
  <c r="B4" i="5"/>
  <c r="B3" i="5"/>
  <c r="B2" i="5"/>
  <c r="F19" i="2"/>
  <c r="F51" i="2"/>
  <c r="F83" i="2"/>
  <c r="F92" i="2"/>
  <c r="F20" i="2"/>
  <c r="F52" i="2"/>
  <c r="F84" i="2"/>
  <c r="F5" i="2"/>
  <c r="F37" i="2"/>
  <c r="F69" i="2"/>
  <c r="F101" i="2"/>
  <c r="F97" i="2"/>
  <c r="F30" i="2"/>
  <c r="F62" i="2"/>
  <c r="F94" i="2"/>
  <c r="F7" i="2"/>
  <c r="F39" i="2"/>
  <c r="F71" i="2"/>
  <c r="F103" i="2"/>
  <c r="F8" i="2"/>
  <c r="F40" i="2"/>
  <c r="F72" i="2"/>
  <c r="F104" i="2"/>
  <c r="F33" i="2"/>
  <c r="F26" i="2"/>
  <c r="F58" i="2"/>
  <c r="F90" i="2"/>
  <c r="F108" i="2"/>
  <c r="B23" i="5"/>
  <c r="C23" i="5" s="1"/>
  <c r="A23" i="5" s="1"/>
  <c r="B21" i="5"/>
  <c r="C21" i="5" s="1"/>
  <c r="A21" i="5" s="1"/>
  <c r="B17" i="5"/>
  <c r="C17" i="5" s="1"/>
  <c r="A17" i="5" s="1"/>
  <c r="B16" i="5"/>
  <c r="C16" i="5" s="1"/>
  <c r="A16" i="5" s="1"/>
  <c r="B13" i="5"/>
  <c r="C13" i="5" s="1"/>
  <c r="A13" i="5" s="1"/>
  <c r="F2" i="2"/>
  <c r="B24" i="5"/>
  <c r="C24" i="5" s="1"/>
  <c r="A24" i="5" s="1"/>
  <c r="B22" i="5"/>
  <c r="C22" i="5" s="1"/>
  <c r="A22" i="5" s="1"/>
  <c r="B20" i="5"/>
  <c r="C20" i="5" s="1"/>
  <c r="A20" i="5" s="1"/>
  <c r="B15" i="5"/>
  <c r="C15" i="5" s="1"/>
  <c r="A15" i="5" s="1"/>
  <c r="B14" i="5"/>
  <c r="C14" i="5" s="1"/>
  <c r="A14" i="5" s="1"/>
  <c r="B10" i="5"/>
  <c r="C10" i="5" s="1"/>
  <c r="B9" i="5"/>
  <c r="C9" i="5" s="1"/>
  <c r="B7" i="5" l="1"/>
</calcChain>
</file>

<file path=xl/connections.xml><?xml version="1.0" encoding="utf-8"?>
<connections xmlns="http://schemas.openxmlformats.org/spreadsheetml/2006/main">
  <connection id="1" name="Connection118" type="4" refreshedVersion="5" deleted="1" background="1" saveData="1">
    <webPr xl2000="1" htmlTables="1" htmlFormat="all"/>
  </connection>
</connections>
</file>

<file path=xl/sharedStrings.xml><?xml version="1.0" encoding="utf-8"?>
<sst xmlns="http://schemas.openxmlformats.org/spreadsheetml/2006/main" count="850" uniqueCount="271">
  <si>
    <t>Date</t>
  </si>
  <si>
    <t>SPG</t>
  </si>
  <si>
    <t>AMT</t>
  </si>
  <si>
    <t>CCI</t>
  </si>
  <si>
    <t>PSA</t>
  </si>
  <si>
    <t>EQR</t>
  </si>
  <si>
    <t>HCN</t>
  </si>
  <si>
    <t>AVB</t>
  </si>
  <si>
    <t>PLD</t>
  </si>
  <si>
    <t>VTR</t>
  </si>
  <si>
    <t>BXP</t>
  </si>
  <si>
    <t>HCP</t>
  </si>
  <si>
    <t>VNO</t>
  </si>
  <si>
    <t>GGP</t>
  </si>
  <si>
    <t>WY</t>
  </si>
  <si>
    <t>HST</t>
  </si>
  <si>
    <t>ESS</t>
  </si>
  <si>
    <t>SLG</t>
  </si>
  <si>
    <t>MAC</t>
  </si>
  <si>
    <t>O</t>
  </si>
  <si>
    <t>CBG</t>
  </si>
  <si>
    <t>KIM</t>
  </si>
  <si>
    <t>NLY</t>
  </si>
  <si>
    <t>FRT</t>
  </si>
  <si>
    <t>DLR</t>
  </si>
  <si>
    <t>ARCP</t>
  </si>
  <si>
    <t>UDR</t>
  </si>
  <si>
    <t>AGNC</t>
  </si>
  <si>
    <t>PCL</t>
  </si>
  <si>
    <t>JLL</t>
  </si>
  <si>
    <t>EXR</t>
  </si>
  <si>
    <t>DRE</t>
  </si>
  <si>
    <t>RLGY</t>
  </si>
  <si>
    <t>IRM</t>
  </si>
  <si>
    <t>ARE</t>
  </si>
  <si>
    <t>CPT</t>
  </si>
  <si>
    <t>KRC</t>
  </si>
  <si>
    <t>WPC</t>
  </si>
  <si>
    <t>REG</t>
  </si>
  <si>
    <t>OHI</t>
  </si>
  <si>
    <t>AIV</t>
  </si>
  <si>
    <t>MAA</t>
  </si>
  <si>
    <t>HHC</t>
  </si>
  <si>
    <t>DDR</t>
  </si>
  <si>
    <t>NNN</t>
  </si>
  <si>
    <t>STWD</t>
  </si>
  <si>
    <t>LPT</t>
  </si>
  <si>
    <t>SNH</t>
  </si>
  <si>
    <t>LAMR</t>
  </si>
  <si>
    <t>SRC</t>
  </si>
  <si>
    <t>CXW</t>
  </si>
  <si>
    <t>ACC</t>
  </si>
  <si>
    <t>NRF</t>
  </si>
  <si>
    <t>HPT</t>
  </si>
  <si>
    <t>BMR</t>
  </si>
  <si>
    <t>TCO</t>
  </si>
  <si>
    <t>ELS</t>
  </si>
  <si>
    <t>HIW</t>
  </si>
  <si>
    <t>LHO</t>
  </si>
  <si>
    <t>FCEA</t>
  </si>
  <si>
    <t>RLJ</t>
  </si>
  <si>
    <t>OUT</t>
  </si>
  <si>
    <t>TWO</t>
  </si>
  <si>
    <t>HME</t>
  </si>
  <si>
    <t>WRI</t>
  </si>
  <si>
    <t>DEI</t>
  </si>
  <si>
    <t>CUBE</t>
  </si>
  <si>
    <t>RPAI</t>
  </si>
  <si>
    <t>EQC</t>
  </si>
  <si>
    <t>EPR</t>
  </si>
  <si>
    <t>SHO</t>
  </si>
  <si>
    <t>CXP</t>
  </si>
  <si>
    <t>BEE</t>
  </si>
  <si>
    <t>HTA</t>
  </si>
  <si>
    <t>RYN</t>
  </si>
  <si>
    <t>CIM</t>
  </si>
  <si>
    <t>SKT</t>
  </si>
  <si>
    <t>GLPI</t>
  </si>
  <si>
    <t>CBL</t>
  </si>
  <si>
    <t>SSS</t>
  </si>
  <si>
    <t>SUI</t>
  </si>
  <si>
    <t>PEB</t>
  </si>
  <si>
    <t>GEO</t>
  </si>
  <si>
    <t>MPW</t>
  </si>
  <si>
    <t>PPS</t>
  </si>
  <si>
    <t>RHP</t>
  </si>
  <si>
    <t>DCT</t>
  </si>
  <si>
    <t>MFA</t>
  </si>
  <si>
    <t>WPG</t>
  </si>
  <si>
    <t>CLNY</t>
  </si>
  <si>
    <t>PDM</t>
  </si>
  <si>
    <t>DRH</t>
  </si>
  <si>
    <t>PGRE</t>
  </si>
  <si>
    <t>BDN</t>
  </si>
  <si>
    <t>OFC</t>
  </si>
  <si>
    <t>HR</t>
  </si>
  <si>
    <t>XHR</t>
  </si>
  <si>
    <t>AMH</t>
  </si>
  <si>
    <t>KRG</t>
  </si>
  <si>
    <t>DFT</t>
  </si>
  <si>
    <t>CUZ</t>
  </si>
  <si>
    <t>UE</t>
  </si>
  <si>
    <t>LXP</t>
  </si>
  <si>
    <t>EGP</t>
  </si>
  <si>
    <t>IVR</t>
  </si>
  <si>
    <t>ALEX</t>
  </si>
  <si>
    <t>HTS</t>
  </si>
  <si>
    <t>WRE</t>
  </si>
  <si>
    <t>PCH</t>
  </si>
  <si>
    <t>CLI</t>
  </si>
  <si>
    <t>RWT</t>
  </si>
  <si>
    <t>CYS</t>
  </si>
  <si>
    <t>JOE</t>
  </si>
  <si>
    <t>ARR</t>
  </si>
  <si>
    <t>Begin</t>
  </si>
  <si>
    <t>End</t>
  </si>
  <si>
    <t>Change %</t>
  </si>
  <si>
    <t>IYR</t>
  </si>
  <si>
    <t>IYM</t>
  </si>
  <si>
    <t>IYK</t>
  </si>
  <si>
    <t>IYC</t>
  </si>
  <si>
    <t>IYE</t>
  </si>
  <si>
    <t>IYF</t>
  </si>
  <si>
    <t>IYH</t>
  </si>
  <si>
    <t>IYJ</t>
  </si>
  <si>
    <t>IYW</t>
  </si>
  <si>
    <t>IYZ</t>
  </si>
  <si>
    <t>GSPC</t>
  </si>
  <si>
    <t>Ticker</t>
  </si>
  <si>
    <t>Name</t>
  </si>
  <si>
    <t>Weight (%)</t>
  </si>
  <si>
    <t>Asset Class</t>
  </si>
  <si>
    <t>Sector</t>
  </si>
  <si>
    <t>Market Value</t>
  </si>
  <si>
    <t>Shares</t>
  </si>
  <si>
    <t>Price</t>
  </si>
  <si>
    <t>Exchange</t>
  </si>
  <si>
    <t>Notional Value</t>
  </si>
  <si>
    <t>SIMON PROPERTY GROUP REIT INC</t>
  </si>
  <si>
    <t>Equity</t>
  </si>
  <si>
    <t>Financials</t>
  </si>
  <si>
    <t>New York Stock Exchange Inc.</t>
  </si>
  <si>
    <t>As-of 4/15/2015</t>
  </si>
  <si>
    <t>AMERICAN TOWER REIT CORP</t>
  </si>
  <si>
    <t>http://www.ishares.com/us/products/239520/IYR?referrer=tickerSearch</t>
  </si>
  <si>
    <t>CROWN CASTLE INTERNATIONAL REIT CO</t>
  </si>
  <si>
    <t>PUBLIC STORAGE REIT</t>
  </si>
  <si>
    <t>EQUITY RESIDENTIAL REIT</t>
  </si>
  <si>
    <t>HEALTH CARE REIT INC</t>
  </si>
  <si>
    <t>AVALONBAY COMMUNITIES REIT INC</t>
  </si>
  <si>
    <t>PROLOGIS REIT INC</t>
  </si>
  <si>
    <t>VENTAS REIT INC</t>
  </si>
  <si>
    <t>BOSTON PROPERTIES REIT INC</t>
  </si>
  <si>
    <t>HCP REIT INC</t>
  </si>
  <si>
    <t>VORNADO REALTY TRUST REIT</t>
  </si>
  <si>
    <t>GENERAL GROWTH PROPERTIES REIT INC</t>
  </si>
  <si>
    <t>WEYERHAEUSER REIT</t>
  </si>
  <si>
    <t>HOST HOTELS &amp; RESORTS REIT INC</t>
  </si>
  <si>
    <t>ESSEX PROPERTY TRUST REIT INC</t>
  </si>
  <si>
    <t>SL GREEN REALTY REIT CORP</t>
  </si>
  <si>
    <t>MACERICH REIT</t>
  </si>
  <si>
    <t>REALTY INCOME REIT CORP</t>
  </si>
  <si>
    <t>CBRE GROUP INC</t>
  </si>
  <si>
    <t>KIMCO REALTY REIT CORP</t>
  </si>
  <si>
    <t>ANNALY CAPITAL MANAGEMENT REIT INC</t>
  </si>
  <si>
    <t>FEDERAL REALTY INVESTMENT TRUST RE</t>
  </si>
  <si>
    <t>DIGITAL REALTY TRUST REIT INC TRUS</t>
  </si>
  <si>
    <t>AMERICAN REALTY CAPITAL PROPERTIES</t>
  </si>
  <si>
    <t>NASDAQ</t>
  </si>
  <si>
    <t>UDR INC.</t>
  </si>
  <si>
    <t>AMERICAN CAPITAL AGENCY REIT CORP</t>
  </si>
  <si>
    <t>PLUM CREEK TIMBER COMPANY REIT INC</t>
  </si>
  <si>
    <t>JONES LANG LASALLE INC.</t>
  </si>
  <si>
    <t>EXTRA SPACE STORAGE INC.</t>
  </si>
  <si>
    <t>DUKE REALTY REIT CORP</t>
  </si>
  <si>
    <t>REALOGY HOLDINGS CORP.</t>
  </si>
  <si>
    <t>IRON MOUNTAIN INC</t>
  </si>
  <si>
    <t>ALEXANDRIA REAL ESTATE EQUITIES IN</t>
  </si>
  <si>
    <t>CAMDEN PROPERTY TRUST REIT</t>
  </si>
  <si>
    <t>KILROY REALTY CORP.</t>
  </si>
  <si>
    <t>W. P. CAREY REIT INC</t>
  </si>
  <si>
    <t>REGENCY CENTERS REIT CORP</t>
  </si>
  <si>
    <t>OMEGA HEALTHCARE INVESTORS REIT IN</t>
  </si>
  <si>
    <t>APARTMENT INVESTMENT &amp; MANAGEMENT</t>
  </si>
  <si>
    <t>MID-AMERICA APARTMENT COMMUNITIES</t>
  </si>
  <si>
    <t>HOWARD HUGHES CORP.</t>
  </si>
  <si>
    <t>DDR CORP</t>
  </si>
  <si>
    <t>NATIONAL RETAIL PROPERTIES INC.</t>
  </si>
  <si>
    <t>STARWOOD PROPERTY TRUST REIT INC</t>
  </si>
  <si>
    <t>LIBERTY PROPERTY REIT TRUST</t>
  </si>
  <si>
    <t>SENIOR HOUSING PROPERTIES TRUST RE</t>
  </si>
  <si>
    <t>LAMAR ADVERTISING COMPANY ORD CLAS</t>
  </si>
  <si>
    <t>SPIRIT REALTY CAPITAL REIT INC</t>
  </si>
  <si>
    <t>CORRECTIONS CORPORATION OF AMERICA</t>
  </si>
  <si>
    <t>AMERICAN CAMPUS COMMUNITIES INC.</t>
  </si>
  <si>
    <t>NORTHSTAR REALTY FINANCE REIT CORP</t>
  </si>
  <si>
    <t>HOSPITALITY PROPERTIES TRUST REIT</t>
  </si>
  <si>
    <t>BIOMED REALTY TRUST REIT INC</t>
  </si>
  <si>
    <t>TAUBMAN CENTERS REIT INC</t>
  </si>
  <si>
    <t>EQUITY LIFESTYLE PROPERTIES INC.</t>
  </si>
  <si>
    <t>HIGHWOODS PROPERTIES INC.</t>
  </si>
  <si>
    <t>LASALLE HOTEL PROPERTIES</t>
  </si>
  <si>
    <t>FOREST CITY ENTERPRISES INC. CL A</t>
  </si>
  <si>
    <t>RLJ LODGING TRUST REIT</t>
  </si>
  <si>
    <t>OUTFRONT MEDIA INC</t>
  </si>
  <si>
    <t>TWO HARBORS INVESTMENT REIT CORP</t>
  </si>
  <si>
    <t>HOME PROPERTIES INC.</t>
  </si>
  <si>
    <t>WEINGARTEN REALTY INVESTORS REIT</t>
  </si>
  <si>
    <t>DOUGLAS EMMETT INC.</t>
  </si>
  <si>
    <t>CUBESMART</t>
  </si>
  <si>
    <t>RETAIL PROPERTIES OF AMERICA REIT</t>
  </si>
  <si>
    <t>EQUITY COMMONWEALTH REIT</t>
  </si>
  <si>
    <t>EPR PROPERTIES</t>
  </si>
  <si>
    <t>SUNSTONE HOTEL INVESTORS INC.</t>
  </si>
  <si>
    <t>COLUMBIA PROPERTY REIT INC TRUST</t>
  </si>
  <si>
    <t>STRATEGIC HOTELS &amp; RESORTS INC.</t>
  </si>
  <si>
    <t>HEALTHCARE TRUST OF AMERICA REIT C</t>
  </si>
  <si>
    <t>RAYONIER REIT INC</t>
  </si>
  <si>
    <t>CHIMERA INVESTMENT CORP</t>
  </si>
  <si>
    <t>TANGER FACTORY OUTLET CENTERS INC.</t>
  </si>
  <si>
    <t>GAMING AND LEISURE PROPERTIES REIT</t>
  </si>
  <si>
    <t>CBL &amp; ASSOCIATES PROPERTIES INC.</t>
  </si>
  <si>
    <t>SOVRAN SELF STORAGE INC.</t>
  </si>
  <si>
    <t>SUN COMMUNITIES INC.</t>
  </si>
  <si>
    <t>PEBBLEBROOK HOTEL TRUST REIT</t>
  </si>
  <si>
    <t>GEO GROUP REIT INC</t>
  </si>
  <si>
    <t>MEDICAL PROPERTIES TRUST REIT INC</t>
  </si>
  <si>
    <t>POST PROPERTIES INC.</t>
  </si>
  <si>
    <t>RYMAN HOSPITALITY PROPERTIES REIT</t>
  </si>
  <si>
    <t>DCT INDUSTRIAL TRUST REIT INC</t>
  </si>
  <si>
    <t>MFA FINANCIAL INC.</t>
  </si>
  <si>
    <t>WP GLIMCHER INC</t>
  </si>
  <si>
    <t>COLONY CAPITAL INC CLASS A</t>
  </si>
  <si>
    <t>PIEDMONT OFFICE REALTY TRUST REIT</t>
  </si>
  <si>
    <t>DIAMONDROCK HOSPITALITY CO.</t>
  </si>
  <si>
    <t>PARAMOUNT GROUP REIT INC</t>
  </si>
  <si>
    <t>BRANDYWINE REALTY TRUST REIT</t>
  </si>
  <si>
    <t>CORPORATE OFFICE PROPERTIES TRUST</t>
  </si>
  <si>
    <t>HEALTHCARE REALTY TRUST REIT INC</t>
  </si>
  <si>
    <t>XENIA HOTELS RESORTS REIT INC</t>
  </si>
  <si>
    <t>AMERICAN HOMES RENT REIT CLASS A</t>
  </si>
  <si>
    <t>KITE REALTY GROUP TRUST REIT</t>
  </si>
  <si>
    <t>DUPONT FABROS TECHNOLOGY INC.</t>
  </si>
  <si>
    <t>COUSINS PROPERTIES REIT INC</t>
  </si>
  <si>
    <t>URBAN EDGE PROPERTIES</t>
  </si>
  <si>
    <t>LEXINGTON REALTY TRUST REIT</t>
  </si>
  <si>
    <t>EASTGROUP PROPERTIES INC.</t>
  </si>
  <si>
    <t>INVESCO MORTGAGE CAPITAL INC.</t>
  </si>
  <si>
    <t>ALEXANDER &amp; BALDWIN INC.</t>
  </si>
  <si>
    <t>HATTERAS FINANCIAL CORP.</t>
  </si>
  <si>
    <t>WASHINGTON REAL ESTATE INVESTMENT</t>
  </si>
  <si>
    <t>POTLATCH CORP.</t>
  </si>
  <si>
    <t>MACK-CALI REALTY REIT CORP</t>
  </si>
  <si>
    <t>REDWOOD TRUST REIT INC</t>
  </si>
  <si>
    <t>CYS INVESTMENTS INC</t>
  </si>
  <si>
    <t>ST. JOE CO.</t>
  </si>
  <si>
    <t>ARMOUR RESIDENTIAL REIT INC.</t>
  </si>
  <si>
    <t> </t>
  </si>
  <si>
    <t>Beats S&amp;P 500?</t>
  </si>
  <si>
    <t>IYR (iShares Dow Jones US Real Estate)</t>
  </si>
  <si>
    <t>YTD Change</t>
  </si>
  <si>
    <t>Top 5 Performers</t>
  </si>
  <si>
    <t>Bottom 5 Performers</t>
  </si>
  <si>
    <t>Sectors underperforming IYR</t>
  </si>
  <si>
    <t>Sectors outperforming IYR</t>
  </si>
  <si>
    <t>YTD Change of the ETF</t>
  </si>
  <si>
    <t>Total number of ETF components</t>
  </si>
  <si>
    <t>Number of components which outperformed the S&amp;P 500</t>
  </si>
  <si>
    <t>Number of components which have YTD gains</t>
  </si>
  <si>
    <t>Number of components which have YTD losses</t>
  </si>
  <si>
    <t>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</si>
</sst>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2" fillId="0" borderId="0" xfId="0" applyFont="1"/>
    <xf numFmtId="10" fontId="0" fillId="0" borderId="0" xfId="0" applyNumberFormat="1"/>
    <xf numFmtId="6" fontId="0" fillId="0" borderId="0" xfId="0" applyNumberFormat="1"/>
    <xf numFmtId="3" fontId="0" fillId="0" borderId="0" xfId="0" applyNumberFormat="1"/>
    <xf numFmtId="4" fontId="0" fillId="0" borderId="0" xfId="0" applyNumberFormat="1"/>
    <xf numFmtId="9" fontId="0" fillId="0" borderId="0" xfId="1" applyFont="1"/>
    <xf numFmtId="0" fontId="2" fillId="0" borderId="1" xfId="0" applyFont="1" applyBorder="1"/>
    <xf numFmtId="0" fontId="0" fillId="0" borderId="1" xfId="0" applyBorder="1"/>
    <xf numFmtId="9" fontId="3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4"/>
  <sheetViews>
    <sheetView tabSelected="1" workbookViewId="0"/>
  </sheetViews>
  <sheetFormatPr defaultRowHeight="15" x14ac:dyDescent="0.25"/>
  <cols>
    <col min="1" max="1" width="52.85546875" bestFit="1" customWidth="1"/>
    <col min="2" max="2" width="11.42578125" bestFit="1" customWidth="1"/>
  </cols>
  <sheetData>
    <row r="1" spans="1:3" x14ac:dyDescent="0.25">
      <c r="A1" s="8" t="s">
        <v>259</v>
      </c>
      <c r="B1" s="9"/>
    </row>
    <row r="2" spans="1:3" x14ac:dyDescent="0.25">
      <c r="A2" t="s">
        <v>265</v>
      </c>
      <c r="B2" s="3">
        <f ca="1">Indices!D2</f>
        <v>1.1177647400980439E-2</v>
      </c>
    </row>
    <row r="3" spans="1:3" x14ac:dyDescent="0.25">
      <c r="A3" t="s">
        <v>264</v>
      </c>
      <c r="B3">
        <f ca="1">COUNTIF(Indices!D4:D12,"&gt;"&amp;Indices!D2)</f>
        <v>8</v>
      </c>
    </row>
    <row r="4" spans="1:3" x14ac:dyDescent="0.25">
      <c r="A4" t="s">
        <v>263</v>
      </c>
      <c r="B4">
        <f ca="1">COUNTIF(Indices!D4:D12,"&lt;"&amp;Indices!D2)</f>
        <v>1</v>
      </c>
    </row>
    <row r="6" spans="1:3" x14ac:dyDescent="0.25">
      <c r="A6" t="s">
        <v>266</v>
      </c>
      <c r="B6">
        <f>COUNTA('IYR Data'!A:A)</f>
        <v>114</v>
      </c>
    </row>
    <row r="7" spans="1:3" x14ac:dyDescent="0.25">
      <c r="A7" t="s">
        <v>267</v>
      </c>
      <c r="B7">
        <f ca="1">COUNTIF('IYR Data'!F:F,TRUE)</f>
        <v>46</v>
      </c>
    </row>
    <row r="9" spans="1:3" x14ac:dyDescent="0.25">
      <c r="A9" t="s">
        <v>268</v>
      </c>
      <c r="B9">
        <f ca="1">COUNTIF('IYR Data'!E:E,"&gt;0")</f>
        <v>60</v>
      </c>
      <c r="C9" s="10">
        <f ca="1">B9/B6</f>
        <v>0.52631578947368418</v>
      </c>
    </row>
    <row r="10" spans="1:3" x14ac:dyDescent="0.25">
      <c r="A10" t="s">
        <v>269</v>
      </c>
      <c r="B10">
        <f ca="1">COUNTIF('IYR Data'!E:E,"&lt;=0")</f>
        <v>53</v>
      </c>
      <c r="C10" s="10">
        <f ca="1">B10/B6</f>
        <v>0.46491228070175439</v>
      </c>
    </row>
    <row r="12" spans="1:3" x14ac:dyDescent="0.25">
      <c r="A12" s="8" t="s">
        <v>261</v>
      </c>
      <c r="B12" s="8" t="s">
        <v>260</v>
      </c>
      <c r="C12" s="8" t="s">
        <v>270</v>
      </c>
    </row>
    <row r="13" spans="1:3" x14ac:dyDescent="0.25">
      <c r="A13" t="str">
        <f ca="1">VLOOKUP(C13,'IYR Holdings'!A:B,2,FALSE)</f>
        <v>GAMING AND LEISURE PROPERTIES REIT</v>
      </c>
      <c r="B13" s="3">
        <f ca="1">LARGE('IYR Data'!E:E,1)</f>
        <v>0.24967645363049837</v>
      </c>
      <c r="C13" t="str">
        <f ca="1">INDEX('IYR Data'!A:A,MATCH(B13,'IYR Data'!E:E,0),1)</f>
        <v>GLPI</v>
      </c>
    </row>
    <row r="14" spans="1:3" x14ac:dyDescent="0.25">
      <c r="A14" t="str">
        <f ca="1">VLOOKUP(C14,'IYR Holdings'!A:B,2,FALSE)</f>
        <v>HOWARD HUGHES CORP.</v>
      </c>
      <c r="B14" s="3">
        <f ca="1">LARGE('IYR Data'!E:E,2)</f>
        <v>0.16537725009574855</v>
      </c>
      <c r="C14" t="str">
        <f ca="1">INDEX('IYR Data'!A:A,MATCH(B14,'IYR Data'!E:E,0),1)</f>
        <v>HHC</v>
      </c>
    </row>
    <row r="15" spans="1:3" x14ac:dyDescent="0.25">
      <c r="A15" t="str">
        <f ca="1">VLOOKUP(C15,'IYR Holdings'!A:B,2,FALSE)</f>
        <v>XENIA HOTELS RESORTS REIT INC</v>
      </c>
      <c r="B15" s="3">
        <f ca="1">LARGE('IYR Data'!E:E,3)</f>
        <v>0.15766431579978457</v>
      </c>
      <c r="C15" t="str">
        <f ca="1">INDEX('IYR Data'!A:A,MATCH(B15,'IYR Data'!E:E,0),1)</f>
        <v>XHR</v>
      </c>
    </row>
    <row r="16" spans="1:3" x14ac:dyDescent="0.25">
      <c r="A16" t="str">
        <f ca="1">VLOOKUP(C16,'IYR Holdings'!A:B,2,FALSE)</f>
        <v>EXTRA SPACE STORAGE INC.</v>
      </c>
      <c r="B16" s="3">
        <f ca="1">LARGE('IYR Data'!E:E,4)</f>
        <v>0.15079794411733385</v>
      </c>
      <c r="C16" t="str">
        <f ca="1">INDEX('IYR Data'!A:A,MATCH(B16,'IYR Data'!E:E,0),1)</f>
        <v>EXR</v>
      </c>
    </row>
    <row r="17" spans="1:3" x14ac:dyDescent="0.25">
      <c r="A17" t="str">
        <f ca="1">VLOOKUP(C17,'IYR Holdings'!A:B,2,FALSE)</f>
        <v>RYMAN HOSPITALITY PROPERTIES REIT</v>
      </c>
      <c r="B17" s="3">
        <f ca="1">LARGE('IYR Data'!E:E,5)</f>
        <v>0.14495458763907862</v>
      </c>
      <c r="C17" t="str">
        <f ca="1">INDEX('IYR Data'!A:A,MATCH(B17,'IYR Data'!E:E,0),1)</f>
        <v>RHP</v>
      </c>
    </row>
    <row r="18" spans="1:3" x14ac:dyDescent="0.25">
      <c r="B18" s="3"/>
    </row>
    <row r="19" spans="1:3" x14ac:dyDescent="0.25">
      <c r="A19" s="8" t="s">
        <v>262</v>
      </c>
      <c r="B19" s="8" t="s">
        <v>260</v>
      </c>
      <c r="C19" s="8" t="s">
        <v>270</v>
      </c>
    </row>
    <row r="20" spans="1:3" x14ac:dyDescent="0.25">
      <c r="A20" t="str">
        <f ca="1">VLOOKUP(C20,'IYR Holdings'!A:B,2,FALSE)</f>
        <v>POTLATCH CORP.</v>
      </c>
      <c r="B20" s="3">
        <f ca="1">SMALL('IYR Data'!E:E,5)</f>
        <v>-0.11019288891826183</v>
      </c>
      <c r="C20" t="str">
        <f ca="1">INDEX('IYR Data'!A:A,MATCH(B20,'IYR Data'!E:E,0),1)</f>
        <v>PCH</v>
      </c>
    </row>
    <row r="21" spans="1:3" x14ac:dyDescent="0.25">
      <c r="A21" t="str">
        <f ca="1">VLOOKUP(C21,'IYR Holdings'!A:B,2,FALSE)</f>
        <v>WEYERHAEUSER REIT</v>
      </c>
      <c r="B21" s="3">
        <f ca="1">SMALL('IYR Data'!E:E,4)</f>
        <v>-0.11035407126102978</v>
      </c>
      <c r="C21" t="str">
        <f ca="1">INDEX('IYR Data'!A:A,MATCH(B21,'IYR Data'!E:E,0),1)</f>
        <v>WY</v>
      </c>
    </row>
    <row r="22" spans="1:3" x14ac:dyDescent="0.25">
      <c r="A22" t="str">
        <f ca="1">VLOOKUP(C22,'IYR Holdings'!A:B,2,FALSE)</f>
        <v>COUSINS PROPERTIES REIT INC</v>
      </c>
      <c r="B22" s="3">
        <f ca="1">SMALL('IYR Data'!E:E,3)</f>
        <v>-0.11196297849179541</v>
      </c>
      <c r="C22" t="str">
        <f ca="1">INDEX('IYR Data'!A:A,MATCH(B22,'IYR Data'!E:E,0),1)</f>
        <v>CUZ</v>
      </c>
    </row>
    <row r="23" spans="1:3" x14ac:dyDescent="0.25">
      <c r="A23" t="str">
        <f ca="1">VLOOKUP(C23,'IYR Holdings'!A:B,2,FALSE)</f>
        <v>HOST HOTELS &amp; RESORTS REIT INC</v>
      </c>
      <c r="B23" s="3">
        <f ca="1">SMALL('IYR Data'!E:E,2)</f>
        <v>-0.12280664546075767</v>
      </c>
      <c r="C23" t="str">
        <f ca="1">INDEX('IYR Data'!A:A,MATCH(B23,'IYR Data'!E:E,0),1)</f>
        <v>HST</v>
      </c>
    </row>
    <row r="24" spans="1:3" x14ac:dyDescent="0.25">
      <c r="A24" t="str">
        <f ca="1">VLOOKUP(C24,'IYR Holdings'!A:B,2,FALSE)</f>
        <v>LEXINGTON REALTY TRUST REIT</v>
      </c>
      <c r="B24" s="3">
        <f ca="1">SMALL('IYR Data'!E:E,1)</f>
        <v>-0.12545136527769196</v>
      </c>
      <c r="C24" t="str">
        <f ca="1">INDEX('IYR Data'!A:A,MATCH(B24,'IYR Data'!E:E,0),1)</f>
        <v>LXP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pane ySplit="1" topLeftCell="A48" activePane="bottomLeft" state="frozen"/>
      <selection pane="bottomLeft" activeCell="A61" sqref="A61"/>
    </sheetView>
  </sheetViews>
  <sheetFormatPr defaultRowHeight="15" x14ac:dyDescent="0.25"/>
  <cols>
    <col min="1" max="1" width="7.42578125" bestFit="1" customWidth="1"/>
    <col min="2" max="2" width="40.28515625" bestFit="1" customWidth="1"/>
    <col min="3" max="3" width="11" bestFit="1" customWidth="1"/>
    <col min="4" max="4" width="14" bestFit="1" customWidth="1"/>
    <col min="5" max="5" width="22.42578125" bestFit="1" customWidth="1"/>
    <col min="6" max="6" width="13.140625" bestFit="1" customWidth="1"/>
    <col min="8" max="8" width="7" bestFit="1" customWidth="1"/>
    <col min="9" max="9" width="27.28515625" bestFit="1" customWidth="1"/>
    <col min="10" max="10" width="14.42578125" bestFit="1" customWidth="1"/>
  </cols>
  <sheetData>
    <row r="1" spans="1:12" s="2" customFormat="1" x14ac:dyDescent="0.25">
      <c r="A1" s="2" t="s">
        <v>128</v>
      </c>
      <c r="B1" s="2" t="s">
        <v>129</v>
      </c>
      <c r="C1" s="2" t="s">
        <v>130</v>
      </c>
      <c r="D1" s="2" t="s">
        <v>131</v>
      </c>
      <c r="E1" s="2" t="s">
        <v>132</v>
      </c>
      <c r="F1" s="2" t="s">
        <v>133</v>
      </c>
      <c r="G1" s="2" t="s">
        <v>134</v>
      </c>
      <c r="H1" s="2" t="s">
        <v>135</v>
      </c>
      <c r="I1" s="2" t="s">
        <v>136</v>
      </c>
      <c r="J1" s="2" t="s">
        <v>137</v>
      </c>
    </row>
    <row r="2" spans="1:12" x14ac:dyDescent="0.25">
      <c r="A2" t="s">
        <v>1</v>
      </c>
      <c r="B2" t="s">
        <v>138</v>
      </c>
      <c r="C2">
        <v>7.0185000000000004</v>
      </c>
      <c r="D2" t="s">
        <v>139</v>
      </c>
      <c r="E2" t="s">
        <v>140</v>
      </c>
      <c r="F2" s="4">
        <v>415975895</v>
      </c>
      <c r="G2" s="5">
        <v>2188886</v>
      </c>
      <c r="H2">
        <v>190.04</v>
      </c>
      <c r="I2" t="s">
        <v>141</v>
      </c>
      <c r="J2" s="6">
        <v>415975895.44</v>
      </c>
      <c r="K2" s="7"/>
      <c r="L2" s="2" t="s">
        <v>142</v>
      </c>
    </row>
    <row r="3" spans="1:12" x14ac:dyDescent="0.25">
      <c r="A3" t="s">
        <v>2</v>
      </c>
      <c r="B3" t="s">
        <v>143</v>
      </c>
      <c r="C3">
        <v>4.7796000000000003</v>
      </c>
      <c r="D3" t="s">
        <v>139</v>
      </c>
      <c r="E3" t="s">
        <v>140</v>
      </c>
      <c r="F3" s="4">
        <v>283277978</v>
      </c>
      <c r="G3" s="5">
        <v>2976547</v>
      </c>
      <c r="H3">
        <v>95.17</v>
      </c>
      <c r="I3" t="s">
        <v>141</v>
      </c>
      <c r="J3" s="6">
        <v>283277977.99000001</v>
      </c>
      <c r="K3" s="7"/>
      <c r="L3" t="s">
        <v>144</v>
      </c>
    </row>
    <row r="4" spans="1:12" x14ac:dyDescent="0.25">
      <c r="A4" t="s">
        <v>3</v>
      </c>
      <c r="B4" t="s">
        <v>145</v>
      </c>
      <c r="C4">
        <v>3.4079999999999999</v>
      </c>
      <c r="D4" t="s">
        <v>139</v>
      </c>
      <c r="E4" t="s">
        <v>140</v>
      </c>
      <c r="F4" s="4">
        <v>201985304</v>
      </c>
      <c r="G4" s="5">
        <v>2352770</v>
      </c>
      <c r="H4">
        <v>85.85</v>
      </c>
      <c r="I4" t="s">
        <v>141</v>
      </c>
      <c r="J4" s="6">
        <v>201985304.5</v>
      </c>
      <c r="K4" s="7"/>
    </row>
    <row r="5" spans="1:12" x14ac:dyDescent="0.25">
      <c r="A5" t="s">
        <v>4</v>
      </c>
      <c r="B5" t="s">
        <v>146</v>
      </c>
      <c r="C5">
        <v>3.2957999999999998</v>
      </c>
      <c r="D5" t="s">
        <v>139</v>
      </c>
      <c r="E5" t="s">
        <v>140</v>
      </c>
      <c r="F5" s="4">
        <v>195338222</v>
      </c>
      <c r="G5" s="5">
        <v>1022981</v>
      </c>
      <c r="H5">
        <v>190.95</v>
      </c>
      <c r="I5" t="s">
        <v>141</v>
      </c>
      <c r="J5" s="6">
        <v>195338221.94999999</v>
      </c>
      <c r="K5" s="7"/>
    </row>
    <row r="6" spans="1:12" x14ac:dyDescent="0.25">
      <c r="A6" t="s">
        <v>5</v>
      </c>
      <c r="B6" t="s">
        <v>147</v>
      </c>
      <c r="C6">
        <v>3.2578</v>
      </c>
      <c r="D6" t="s">
        <v>139</v>
      </c>
      <c r="E6" t="s">
        <v>140</v>
      </c>
      <c r="F6" s="4">
        <v>193085502</v>
      </c>
      <c r="G6" s="5">
        <v>2563876</v>
      </c>
      <c r="H6">
        <v>75.31</v>
      </c>
      <c r="I6" t="s">
        <v>141</v>
      </c>
      <c r="J6" s="6">
        <v>193085501.56</v>
      </c>
      <c r="K6" s="7"/>
    </row>
    <row r="7" spans="1:12" x14ac:dyDescent="0.25">
      <c r="A7" t="s">
        <v>6</v>
      </c>
      <c r="B7" t="s">
        <v>148</v>
      </c>
      <c r="C7">
        <v>3.1345999999999998</v>
      </c>
      <c r="D7" t="s">
        <v>139</v>
      </c>
      <c r="E7" t="s">
        <v>140</v>
      </c>
      <c r="F7" s="4">
        <v>185781450</v>
      </c>
      <c r="G7" s="5">
        <v>2462965</v>
      </c>
      <c r="H7">
        <v>75.430000000000007</v>
      </c>
      <c r="I7" t="s">
        <v>141</v>
      </c>
      <c r="J7" s="6">
        <v>185781449.94999999</v>
      </c>
      <c r="K7" s="7"/>
    </row>
    <row r="8" spans="1:12" x14ac:dyDescent="0.25">
      <c r="A8" t="s">
        <v>7</v>
      </c>
      <c r="B8" t="s">
        <v>149</v>
      </c>
      <c r="C8">
        <v>2.6339999999999999</v>
      </c>
      <c r="D8" t="s">
        <v>139</v>
      </c>
      <c r="E8" t="s">
        <v>140</v>
      </c>
      <c r="F8" s="4">
        <v>156110640</v>
      </c>
      <c r="G8" s="5">
        <v>929230</v>
      </c>
      <c r="H8">
        <v>168</v>
      </c>
      <c r="I8" t="s">
        <v>141</v>
      </c>
      <c r="J8" s="6">
        <v>156110640</v>
      </c>
      <c r="K8" s="7"/>
    </row>
    <row r="9" spans="1:12" x14ac:dyDescent="0.25">
      <c r="A9" t="s">
        <v>8</v>
      </c>
      <c r="B9" t="s">
        <v>150</v>
      </c>
      <c r="C9">
        <v>2.6044</v>
      </c>
      <c r="D9" t="s">
        <v>139</v>
      </c>
      <c r="E9" t="s">
        <v>140</v>
      </c>
      <c r="F9" s="4">
        <v>154362213</v>
      </c>
      <c r="G9" s="5">
        <v>3610812</v>
      </c>
      <c r="H9">
        <v>42.75</v>
      </c>
      <c r="I9" t="s">
        <v>141</v>
      </c>
      <c r="J9" s="6">
        <v>154362213</v>
      </c>
      <c r="K9" s="7"/>
    </row>
    <row r="10" spans="1:12" x14ac:dyDescent="0.25">
      <c r="A10" t="s">
        <v>9</v>
      </c>
      <c r="B10" t="s">
        <v>151</v>
      </c>
      <c r="C10">
        <v>2.5306000000000002</v>
      </c>
      <c r="D10" t="s">
        <v>139</v>
      </c>
      <c r="E10" t="s">
        <v>140</v>
      </c>
      <c r="F10" s="4">
        <v>149985915</v>
      </c>
      <c r="G10" s="5">
        <v>2049828</v>
      </c>
      <c r="H10">
        <v>73.17</v>
      </c>
      <c r="I10" t="s">
        <v>141</v>
      </c>
      <c r="J10" s="6">
        <v>149985914.75999999</v>
      </c>
      <c r="K10" s="7"/>
    </row>
    <row r="11" spans="1:12" x14ac:dyDescent="0.25">
      <c r="A11" t="s">
        <v>10</v>
      </c>
      <c r="B11" t="s">
        <v>152</v>
      </c>
      <c r="C11">
        <v>2.4874000000000001</v>
      </c>
      <c r="D11" t="s">
        <v>139</v>
      </c>
      <c r="E11" t="s">
        <v>140</v>
      </c>
      <c r="F11" s="4">
        <v>147422440</v>
      </c>
      <c r="G11" s="5">
        <v>1080097</v>
      </c>
      <c r="H11">
        <v>136.49</v>
      </c>
      <c r="I11" t="s">
        <v>141</v>
      </c>
      <c r="J11" s="6">
        <v>147422439.53</v>
      </c>
      <c r="K11" s="7"/>
    </row>
    <row r="12" spans="1:12" x14ac:dyDescent="0.25">
      <c r="A12" t="s">
        <v>11</v>
      </c>
      <c r="B12" t="s">
        <v>153</v>
      </c>
      <c r="C12">
        <v>2.3578999999999999</v>
      </c>
      <c r="D12" t="s">
        <v>139</v>
      </c>
      <c r="E12" t="s">
        <v>140</v>
      </c>
      <c r="F12" s="4">
        <v>139749210</v>
      </c>
      <c r="G12" s="5">
        <v>3249226</v>
      </c>
      <c r="H12">
        <v>43.01</v>
      </c>
      <c r="I12" t="s">
        <v>141</v>
      </c>
      <c r="J12" s="6">
        <v>139749210.25999999</v>
      </c>
      <c r="K12" s="7"/>
    </row>
    <row r="13" spans="1:12" x14ac:dyDescent="0.25">
      <c r="A13" t="s">
        <v>12</v>
      </c>
      <c r="B13" t="s">
        <v>154</v>
      </c>
      <c r="C13">
        <v>2.2349999999999999</v>
      </c>
      <c r="D13" t="s">
        <v>139</v>
      </c>
      <c r="E13" t="s">
        <v>140</v>
      </c>
      <c r="F13" s="4">
        <v>132463904</v>
      </c>
      <c r="G13" s="5">
        <v>1232337</v>
      </c>
      <c r="H13">
        <v>107.49</v>
      </c>
      <c r="I13" t="s">
        <v>141</v>
      </c>
      <c r="J13" s="6">
        <v>132463904.13</v>
      </c>
      <c r="K13" s="7"/>
    </row>
    <row r="14" spans="1:12" x14ac:dyDescent="0.25">
      <c r="A14" t="s">
        <v>13</v>
      </c>
      <c r="B14" t="s">
        <v>155</v>
      </c>
      <c r="C14">
        <v>2.1398000000000001</v>
      </c>
      <c r="D14" t="s">
        <v>139</v>
      </c>
      <c r="E14" t="s">
        <v>140</v>
      </c>
      <c r="F14" s="4">
        <v>126825838</v>
      </c>
      <c r="G14" s="5">
        <v>4431371</v>
      </c>
      <c r="H14">
        <v>28.62</v>
      </c>
      <c r="I14" t="s">
        <v>141</v>
      </c>
      <c r="J14" s="6">
        <v>126825838.02</v>
      </c>
      <c r="K14" s="7"/>
    </row>
    <row r="15" spans="1:12" x14ac:dyDescent="0.25">
      <c r="A15" t="s">
        <v>14</v>
      </c>
      <c r="B15" t="s">
        <v>156</v>
      </c>
      <c r="C15">
        <v>2.0007999999999999</v>
      </c>
      <c r="D15" t="s">
        <v>139</v>
      </c>
      <c r="E15" t="s">
        <v>140</v>
      </c>
      <c r="F15" s="4">
        <v>118586390</v>
      </c>
      <c r="G15" s="5">
        <v>3703510</v>
      </c>
      <c r="H15">
        <v>32.020000000000003</v>
      </c>
      <c r="I15" t="s">
        <v>141</v>
      </c>
      <c r="J15" s="6">
        <v>118586390.2</v>
      </c>
      <c r="K15" s="7"/>
    </row>
    <row r="16" spans="1:12" x14ac:dyDescent="0.25">
      <c r="A16" t="s">
        <v>15</v>
      </c>
      <c r="B16" t="s">
        <v>157</v>
      </c>
      <c r="C16">
        <v>1.7962</v>
      </c>
      <c r="D16" t="s">
        <v>139</v>
      </c>
      <c r="E16" t="s">
        <v>140</v>
      </c>
      <c r="F16" s="4">
        <v>106458965</v>
      </c>
      <c r="G16" s="5">
        <v>5341644</v>
      </c>
      <c r="H16">
        <v>19.93</v>
      </c>
      <c r="I16" t="s">
        <v>141</v>
      </c>
      <c r="J16" s="6">
        <v>106458964.92</v>
      </c>
      <c r="K16" s="7"/>
    </row>
    <row r="17" spans="1:11" x14ac:dyDescent="0.25">
      <c r="A17" t="s">
        <v>16</v>
      </c>
      <c r="B17" t="s">
        <v>158</v>
      </c>
      <c r="C17">
        <v>1.7182999999999999</v>
      </c>
      <c r="D17" t="s">
        <v>139</v>
      </c>
      <c r="E17" t="s">
        <v>140</v>
      </c>
      <c r="F17" s="4">
        <v>101841713</v>
      </c>
      <c r="G17" s="5">
        <v>459616</v>
      </c>
      <c r="H17">
        <v>221.58</v>
      </c>
      <c r="I17" t="s">
        <v>141</v>
      </c>
      <c r="J17" s="6">
        <v>101841713.28</v>
      </c>
      <c r="K17" s="7"/>
    </row>
    <row r="18" spans="1:11" x14ac:dyDescent="0.25">
      <c r="A18" t="s">
        <v>17</v>
      </c>
      <c r="B18" t="s">
        <v>159</v>
      </c>
      <c r="C18">
        <v>1.4856</v>
      </c>
      <c r="D18" t="s">
        <v>139</v>
      </c>
      <c r="E18" t="s">
        <v>140</v>
      </c>
      <c r="F18" s="4">
        <v>88046892</v>
      </c>
      <c r="G18" s="5">
        <v>693993</v>
      </c>
      <c r="H18">
        <v>126.87</v>
      </c>
      <c r="I18" t="s">
        <v>141</v>
      </c>
      <c r="J18" s="6">
        <v>88046891.909999996</v>
      </c>
      <c r="K18" s="7"/>
    </row>
    <row r="19" spans="1:11" x14ac:dyDescent="0.25">
      <c r="A19" t="s">
        <v>18</v>
      </c>
      <c r="B19" t="s">
        <v>160</v>
      </c>
      <c r="C19">
        <v>1.3805000000000001</v>
      </c>
      <c r="D19" t="s">
        <v>139</v>
      </c>
      <c r="E19" t="s">
        <v>140</v>
      </c>
      <c r="F19" s="4">
        <v>81818710</v>
      </c>
      <c r="G19" s="5">
        <v>994152</v>
      </c>
      <c r="H19">
        <v>82.3</v>
      </c>
      <c r="I19" t="s">
        <v>141</v>
      </c>
      <c r="J19" s="6">
        <v>81818709.599999994</v>
      </c>
      <c r="K19" s="7"/>
    </row>
    <row r="20" spans="1:11" x14ac:dyDescent="0.25">
      <c r="A20" t="s">
        <v>19</v>
      </c>
      <c r="B20" t="s">
        <v>161</v>
      </c>
      <c r="C20">
        <v>1.3236000000000001</v>
      </c>
      <c r="D20" t="s">
        <v>139</v>
      </c>
      <c r="E20" t="s">
        <v>140</v>
      </c>
      <c r="F20" s="4">
        <v>78446711</v>
      </c>
      <c r="G20" s="5">
        <v>1589599</v>
      </c>
      <c r="H20">
        <v>49.35</v>
      </c>
      <c r="I20" t="s">
        <v>141</v>
      </c>
      <c r="J20" s="6">
        <v>78446710.650000006</v>
      </c>
      <c r="K20" s="7"/>
    </row>
    <row r="21" spans="1:11" x14ac:dyDescent="0.25">
      <c r="A21" t="s">
        <v>20</v>
      </c>
      <c r="B21" t="s">
        <v>162</v>
      </c>
      <c r="C21">
        <v>1.2778</v>
      </c>
      <c r="D21" t="s">
        <v>139</v>
      </c>
      <c r="E21" t="s">
        <v>140</v>
      </c>
      <c r="F21" s="4">
        <v>75734841</v>
      </c>
      <c r="G21" s="5">
        <v>1971748</v>
      </c>
      <c r="H21">
        <v>38.409999999999997</v>
      </c>
      <c r="I21" t="s">
        <v>141</v>
      </c>
      <c r="J21" s="6">
        <v>75734840.680000007</v>
      </c>
      <c r="K21" s="7"/>
    </row>
    <row r="22" spans="1:11" x14ac:dyDescent="0.25">
      <c r="A22" t="s">
        <v>21</v>
      </c>
      <c r="B22" t="s">
        <v>163</v>
      </c>
      <c r="C22">
        <v>1.2541</v>
      </c>
      <c r="D22" t="s">
        <v>139</v>
      </c>
      <c r="E22" t="s">
        <v>140</v>
      </c>
      <c r="F22" s="4">
        <v>74326227</v>
      </c>
      <c r="G22" s="5">
        <v>2914754</v>
      </c>
      <c r="H22">
        <v>25.5</v>
      </c>
      <c r="I22" t="s">
        <v>141</v>
      </c>
      <c r="J22" s="6">
        <v>74326227</v>
      </c>
      <c r="K22" s="7"/>
    </row>
    <row r="23" spans="1:11" x14ac:dyDescent="0.25">
      <c r="A23" t="s">
        <v>22</v>
      </c>
      <c r="B23" t="s">
        <v>164</v>
      </c>
      <c r="C23">
        <v>1.1579999999999999</v>
      </c>
      <c r="D23" t="s">
        <v>139</v>
      </c>
      <c r="E23" t="s">
        <v>140</v>
      </c>
      <c r="F23" s="4">
        <v>68636281</v>
      </c>
      <c r="G23" s="5">
        <v>6689696</v>
      </c>
      <c r="H23">
        <v>10.26</v>
      </c>
      <c r="I23" t="s">
        <v>141</v>
      </c>
      <c r="J23" s="6">
        <v>68636280.959999993</v>
      </c>
      <c r="K23" s="7"/>
    </row>
    <row r="24" spans="1:11" x14ac:dyDescent="0.25">
      <c r="A24" t="s">
        <v>23</v>
      </c>
      <c r="B24" t="s">
        <v>165</v>
      </c>
      <c r="C24">
        <v>1.1412</v>
      </c>
      <c r="D24" t="s">
        <v>139</v>
      </c>
      <c r="E24" t="s">
        <v>140</v>
      </c>
      <c r="F24" s="4">
        <v>67635121</v>
      </c>
      <c r="G24" s="5">
        <v>485257</v>
      </c>
      <c r="H24">
        <v>139.38</v>
      </c>
      <c r="I24" t="s">
        <v>141</v>
      </c>
      <c r="J24" s="6">
        <v>67635120.659999996</v>
      </c>
      <c r="K24" s="7"/>
    </row>
    <row r="25" spans="1:11" x14ac:dyDescent="0.25">
      <c r="A25" t="s">
        <v>24</v>
      </c>
      <c r="B25" t="s">
        <v>166</v>
      </c>
      <c r="C25">
        <v>1.0525</v>
      </c>
      <c r="D25" t="s">
        <v>139</v>
      </c>
      <c r="E25" t="s">
        <v>140</v>
      </c>
      <c r="F25" s="4">
        <v>62381696</v>
      </c>
      <c r="G25" s="5">
        <v>958097</v>
      </c>
      <c r="H25">
        <v>65.11</v>
      </c>
      <c r="I25" t="s">
        <v>141</v>
      </c>
      <c r="J25" s="6">
        <v>62381695.670000002</v>
      </c>
      <c r="K25" s="7"/>
    </row>
    <row r="26" spans="1:11" x14ac:dyDescent="0.25">
      <c r="A26" t="s">
        <v>25</v>
      </c>
      <c r="B26" t="s">
        <v>167</v>
      </c>
      <c r="C26">
        <v>1.0165999999999999</v>
      </c>
      <c r="D26" t="s">
        <v>139</v>
      </c>
      <c r="E26" t="s">
        <v>140</v>
      </c>
      <c r="F26" s="4">
        <v>60254871</v>
      </c>
      <c r="G26" s="5">
        <v>6389700</v>
      </c>
      <c r="H26">
        <v>9.43</v>
      </c>
      <c r="I26" t="s">
        <v>168</v>
      </c>
      <c r="J26" s="6">
        <v>60254871</v>
      </c>
      <c r="K26" s="7"/>
    </row>
    <row r="27" spans="1:11" x14ac:dyDescent="0.25">
      <c r="A27" t="s">
        <v>26</v>
      </c>
      <c r="B27" t="s">
        <v>169</v>
      </c>
      <c r="C27">
        <v>0.99909999999999999</v>
      </c>
      <c r="D27" t="s">
        <v>139</v>
      </c>
      <c r="E27" t="s">
        <v>140</v>
      </c>
      <c r="F27" s="4">
        <v>59215176</v>
      </c>
      <c r="G27" s="5">
        <v>1829888</v>
      </c>
      <c r="H27">
        <v>32.36</v>
      </c>
      <c r="I27" t="s">
        <v>141</v>
      </c>
      <c r="J27" s="6">
        <v>59215175.68</v>
      </c>
      <c r="K27" s="7"/>
    </row>
    <row r="28" spans="1:11" x14ac:dyDescent="0.25">
      <c r="A28" t="s">
        <v>27</v>
      </c>
      <c r="B28" t="s">
        <v>170</v>
      </c>
      <c r="C28">
        <v>0.90339999999999998</v>
      </c>
      <c r="D28" t="s">
        <v>139</v>
      </c>
      <c r="E28" t="s">
        <v>140</v>
      </c>
      <c r="F28" s="4">
        <v>53542806</v>
      </c>
      <c r="G28" s="5">
        <v>2486893</v>
      </c>
      <c r="H28">
        <v>21.53</v>
      </c>
      <c r="I28" t="s">
        <v>168</v>
      </c>
      <c r="J28" s="6">
        <v>53542806.289999999</v>
      </c>
      <c r="K28" s="7"/>
    </row>
    <row r="29" spans="1:11" x14ac:dyDescent="0.25">
      <c r="A29" t="s">
        <v>28</v>
      </c>
      <c r="B29" t="s">
        <v>171</v>
      </c>
      <c r="C29">
        <v>0.90200000000000002</v>
      </c>
      <c r="D29" t="s">
        <v>139</v>
      </c>
      <c r="E29" t="s">
        <v>140</v>
      </c>
      <c r="F29" s="4">
        <v>53458179</v>
      </c>
      <c r="G29" s="5">
        <v>1245821</v>
      </c>
      <c r="H29">
        <v>42.91</v>
      </c>
      <c r="I29" t="s">
        <v>141</v>
      </c>
      <c r="J29" s="6">
        <v>53458179.109999999</v>
      </c>
      <c r="K29" s="7"/>
    </row>
    <row r="30" spans="1:11" x14ac:dyDescent="0.25">
      <c r="A30" t="s">
        <v>29</v>
      </c>
      <c r="B30" t="s">
        <v>172</v>
      </c>
      <c r="C30">
        <v>0.88370000000000004</v>
      </c>
      <c r="D30" t="s">
        <v>139</v>
      </c>
      <c r="E30" t="s">
        <v>140</v>
      </c>
      <c r="F30" s="4">
        <v>52375821</v>
      </c>
      <c r="G30" s="5">
        <v>316719</v>
      </c>
      <c r="H30">
        <v>165.37</v>
      </c>
      <c r="I30" t="s">
        <v>141</v>
      </c>
      <c r="J30" s="6">
        <v>52375821.030000001</v>
      </c>
      <c r="K30" s="7"/>
    </row>
    <row r="31" spans="1:11" x14ac:dyDescent="0.25">
      <c r="A31" t="s">
        <v>30</v>
      </c>
      <c r="B31" t="s">
        <v>173</v>
      </c>
      <c r="C31">
        <v>0.87280000000000002</v>
      </c>
      <c r="D31" t="s">
        <v>139</v>
      </c>
      <c r="E31" t="s">
        <v>140</v>
      </c>
      <c r="F31" s="4">
        <v>51731141</v>
      </c>
      <c r="G31" s="5">
        <v>782501</v>
      </c>
      <c r="H31">
        <v>66.11</v>
      </c>
      <c r="I31" t="s">
        <v>141</v>
      </c>
      <c r="J31" s="6">
        <v>51731141.109999999</v>
      </c>
      <c r="K31" s="7"/>
    </row>
    <row r="32" spans="1:11" x14ac:dyDescent="0.25">
      <c r="A32" t="s">
        <v>31</v>
      </c>
      <c r="B32" t="s">
        <v>174</v>
      </c>
      <c r="C32">
        <v>0.84719999999999995</v>
      </c>
      <c r="D32" t="s">
        <v>139</v>
      </c>
      <c r="E32" t="s">
        <v>140</v>
      </c>
      <c r="F32" s="4">
        <v>50209540</v>
      </c>
      <c r="G32" s="5">
        <v>2439725</v>
      </c>
      <c r="H32">
        <v>20.58</v>
      </c>
      <c r="I32" t="s">
        <v>141</v>
      </c>
      <c r="J32" s="6">
        <v>50209540.5</v>
      </c>
      <c r="K32" s="7"/>
    </row>
    <row r="33" spans="1:11" x14ac:dyDescent="0.25">
      <c r="A33" t="s">
        <v>32</v>
      </c>
      <c r="B33" t="s">
        <v>175</v>
      </c>
      <c r="C33">
        <v>0.81279999999999997</v>
      </c>
      <c r="D33" t="s">
        <v>139</v>
      </c>
      <c r="E33" t="s">
        <v>140</v>
      </c>
      <c r="F33" s="4">
        <v>48174104</v>
      </c>
      <c r="G33" s="5">
        <v>1034445</v>
      </c>
      <c r="H33">
        <v>46.57</v>
      </c>
      <c r="I33" t="s">
        <v>141</v>
      </c>
      <c r="J33" s="6">
        <v>48174103.649999999</v>
      </c>
      <c r="K33" s="7"/>
    </row>
    <row r="34" spans="1:11" x14ac:dyDescent="0.25">
      <c r="A34" t="s">
        <v>33</v>
      </c>
      <c r="B34" t="s">
        <v>176</v>
      </c>
      <c r="C34">
        <v>0.8105</v>
      </c>
      <c r="D34" t="s">
        <v>139</v>
      </c>
      <c r="E34" t="s">
        <v>140</v>
      </c>
      <c r="F34" s="4">
        <v>48034730</v>
      </c>
      <c r="G34" s="5">
        <v>1319273</v>
      </c>
      <c r="H34">
        <v>36.409999999999997</v>
      </c>
      <c r="I34" t="s">
        <v>141</v>
      </c>
      <c r="J34" s="6">
        <v>48034729.93</v>
      </c>
      <c r="K34" s="7"/>
    </row>
    <row r="35" spans="1:11" x14ac:dyDescent="0.25">
      <c r="A35" t="s">
        <v>34</v>
      </c>
      <c r="B35" t="s">
        <v>177</v>
      </c>
      <c r="C35">
        <v>0.80130000000000001</v>
      </c>
      <c r="D35" t="s">
        <v>139</v>
      </c>
      <c r="E35" t="s">
        <v>140</v>
      </c>
      <c r="F35" s="4">
        <v>47489266</v>
      </c>
      <c r="G35" s="5">
        <v>510034</v>
      </c>
      <c r="H35">
        <v>93.11</v>
      </c>
      <c r="I35" t="s">
        <v>141</v>
      </c>
      <c r="J35" s="6">
        <v>47489265.740000002</v>
      </c>
      <c r="K35" s="7"/>
    </row>
    <row r="36" spans="1:11" x14ac:dyDescent="0.25">
      <c r="A36" t="s">
        <v>35</v>
      </c>
      <c r="B36" t="s">
        <v>178</v>
      </c>
      <c r="C36">
        <v>0.78520000000000001</v>
      </c>
      <c r="D36" t="s">
        <v>139</v>
      </c>
      <c r="E36" t="s">
        <v>140</v>
      </c>
      <c r="F36" s="4">
        <v>46535795</v>
      </c>
      <c r="G36" s="5">
        <v>613524</v>
      </c>
      <c r="H36">
        <v>75.849999999999994</v>
      </c>
      <c r="I36" t="s">
        <v>141</v>
      </c>
      <c r="J36" s="6">
        <v>46535795.399999999</v>
      </c>
      <c r="K36" s="7"/>
    </row>
    <row r="37" spans="1:11" x14ac:dyDescent="0.25">
      <c r="A37" t="s">
        <v>36</v>
      </c>
      <c r="B37" t="s">
        <v>179</v>
      </c>
      <c r="C37">
        <v>0.75690000000000002</v>
      </c>
      <c r="D37" t="s">
        <v>139</v>
      </c>
      <c r="E37" t="s">
        <v>140</v>
      </c>
      <c r="F37" s="4">
        <v>44861901</v>
      </c>
      <c r="G37" s="5">
        <v>611781</v>
      </c>
      <c r="H37">
        <v>73.33</v>
      </c>
      <c r="I37" t="s">
        <v>141</v>
      </c>
      <c r="J37" s="6">
        <v>44861900.729999997</v>
      </c>
      <c r="K37" s="7"/>
    </row>
    <row r="38" spans="1:11" x14ac:dyDescent="0.25">
      <c r="A38" t="s">
        <v>37</v>
      </c>
      <c r="B38" t="s">
        <v>180</v>
      </c>
      <c r="C38">
        <v>0.75239999999999996</v>
      </c>
      <c r="D38" t="s">
        <v>139</v>
      </c>
      <c r="E38" t="s">
        <v>140</v>
      </c>
      <c r="F38" s="4">
        <v>44595101</v>
      </c>
      <c r="G38" s="5">
        <v>682404</v>
      </c>
      <c r="H38">
        <v>65.349999999999994</v>
      </c>
      <c r="I38" t="s">
        <v>141</v>
      </c>
      <c r="J38" s="6">
        <v>44595101.399999999</v>
      </c>
      <c r="K38" s="7"/>
    </row>
    <row r="39" spans="1:11" x14ac:dyDescent="0.25">
      <c r="A39" t="s">
        <v>38</v>
      </c>
      <c r="B39" t="s">
        <v>181</v>
      </c>
      <c r="C39">
        <v>0.73929999999999996</v>
      </c>
      <c r="D39" t="s">
        <v>139</v>
      </c>
      <c r="E39" t="s">
        <v>140</v>
      </c>
      <c r="F39" s="4">
        <v>43818582</v>
      </c>
      <c r="G39" s="5">
        <v>666848</v>
      </c>
      <c r="H39">
        <v>65.709999999999994</v>
      </c>
      <c r="I39" t="s">
        <v>141</v>
      </c>
      <c r="J39" s="6">
        <v>43818582.079999998</v>
      </c>
      <c r="K39" s="7"/>
    </row>
    <row r="40" spans="1:11" x14ac:dyDescent="0.25">
      <c r="A40" t="s">
        <v>39</v>
      </c>
      <c r="B40" t="s">
        <v>182</v>
      </c>
      <c r="C40">
        <v>0.72140000000000004</v>
      </c>
      <c r="D40" t="s">
        <v>139</v>
      </c>
      <c r="E40" t="s">
        <v>140</v>
      </c>
      <c r="F40" s="4">
        <v>42758451</v>
      </c>
      <c r="G40" s="5">
        <v>1117868</v>
      </c>
      <c r="H40">
        <v>38.25</v>
      </c>
      <c r="I40" t="s">
        <v>141</v>
      </c>
      <c r="J40" s="6">
        <v>42758451</v>
      </c>
      <c r="K40" s="7"/>
    </row>
    <row r="41" spans="1:11" x14ac:dyDescent="0.25">
      <c r="A41" t="s">
        <v>40</v>
      </c>
      <c r="B41" t="s">
        <v>183</v>
      </c>
      <c r="C41">
        <v>0.69810000000000005</v>
      </c>
      <c r="D41" t="s">
        <v>139</v>
      </c>
      <c r="E41" t="s">
        <v>140</v>
      </c>
      <c r="F41" s="4">
        <v>41375952</v>
      </c>
      <c r="G41" s="5">
        <v>1107197</v>
      </c>
      <c r="H41">
        <v>37.369999999999997</v>
      </c>
      <c r="I41" t="s">
        <v>141</v>
      </c>
      <c r="J41" s="6">
        <v>41375951.890000001</v>
      </c>
      <c r="K41" s="7"/>
    </row>
    <row r="42" spans="1:11" x14ac:dyDescent="0.25">
      <c r="A42" t="s">
        <v>41</v>
      </c>
      <c r="B42" t="s">
        <v>184</v>
      </c>
      <c r="C42">
        <v>0.66779999999999995</v>
      </c>
      <c r="D42" t="s">
        <v>139</v>
      </c>
      <c r="E42" t="s">
        <v>140</v>
      </c>
      <c r="F42" s="4">
        <v>39578623</v>
      </c>
      <c r="G42" s="5">
        <v>531328</v>
      </c>
      <c r="H42">
        <v>74.489999999999995</v>
      </c>
      <c r="I42" t="s">
        <v>141</v>
      </c>
      <c r="J42" s="6">
        <v>39578622.719999999</v>
      </c>
      <c r="K42" s="7"/>
    </row>
    <row r="43" spans="1:11" x14ac:dyDescent="0.25">
      <c r="A43" t="s">
        <v>42</v>
      </c>
      <c r="B43" t="s">
        <v>185</v>
      </c>
      <c r="C43">
        <v>0.65880000000000005</v>
      </c>
      <c r="D43" t="s">
        <v>139</v>
      </c>
      <c r="E43" t="s">
        <v>140</v>
      </c>
      <c r="F43" s="4">
        <v>39049319</v>
      </c>
      <c r="G43" s="5">
        <v>254277</v>
      </c>
      <c r="H43">
        <v>153.57</v>
      </c>
      <c r="I43" t="s">
        <v>141</v>
      </c>
      <c r="J43" s="6">
        <v>39049318.890000001</v>
      </c>
      <c r="K43" s="7"/>
    </row>
    <row r="44" spans="1:11" x14ac:dyDescent="0.25">
      <c r="A44" t="s">
        <v>43</v>
      </c>
      <c r="B44" t="s">
        <v>186</v>
      </c>
      <c r="C44">
        <v>0.64710000000000001</v>
      </c>
      <c r="D44" t="s">
        <v>139</v>
      </c>
      <c r="E44" t="s">
        <v>140</v>
      </c>
      <c r="F44" s="4">
        <v>38354690</v>
      </c>
      <c r="G44" s="5">
        <v>2123737</v>
      </c>
      <c r="H44">
        <v>18.059999999999999</v>
      </c>
      <c r="I44" t="s">
        <v>141</v>
      </c>
      <c r="J44" s="6">
        <v>38354690.219999999</v>
      </c>
      <c r="K44" s="7"/>
    </row>
    <row r="45" spans="1:11" x14ac:dyDescent="0.25">
      <c r="A45" t="s">
        <v>44</v>
      </c>
      <c r="B45" t="s">
        <v>187</v>
      </c>
      <c r="C45">
        <v>0.64319999999999999</v>
      </c>
      <c r="D45" t="s">
        <v>139</v>
      </c>
      <c r="E45" t="s">
        <v>140</v>
      </c>
      <c r="F45" s="4">
        <v>38119131</v>
      </c>
      <c r="G45" s="5">
        <v>937740</v>
      </c>
      <c r="H45">
        <v>40.65</v>
      </c>
      <c r="I45" t="s">
        <v>141</v>
      </c>
      <c r="J45" s="6">
        <v>38119131</v>
      </c>
      <c r="K45" s="7"/>
    </row>
    <row r="46" spans="1:11" x14ac:dyDescent="0.25">
      <c r="A46" t="s">
        <v>45</v>
      </c>
      <c r="B46" t="s">
        <v>188</v>
      </c>
      <c r="C46">
        <v>0.63480000000000003</v>
      </c>
      <c r="D46" t="s">
        <v>139</v>
      </c>
      <c r="E46" t="s">
        <v>140</v>
      </c>
      <c r="F46" s="4">
        <v>37622104</v>
      </c>
      <c r="G46" s="5">
        <v>1575465</v>
      </c>
      <c r="H46">
        <v>23.88</v>
      </c>
      <c r="I46" t="s">
        <v>141</v>
      </c>
      <c r="J46" s="6">
        <v>37622104.200000003</v>
      </c>
      <c r="K46" s="7"/>
    </row>
    <row r="47" spans="1:11" x14ac:dyDescent="0.25">
      <c r="A47" t="s">
        <v>46</v>
      </c>
      <c r="B47" t="s">
        <v>189</v>
      </c>
      <c r="C47">
        <v>0.62660000000000005</v>
      </c>
      <c r="D47" t="s">
        <v>139</v>
      </c>
      <c r="E47" t="s">
        <v>140</v>
      </c>
      <c r="F47" s="4">
        <v>37140078</v>
      </c>
      <c r="G47" s="5">
        <v>1050936</v>
      </c>
      <c r="H47">
        <v>35.340000000000003</v>
      </c>
      <c r="I47" t="s">
        <v>141</v>
      </c>
      <c r="J47" s="6">
        <v>37140078.240000002</v>
      </c>
      <c r="K47" s="7"/>
    </row>
    <row r="48" spans="1:11" x14ac:dyDescent="0.25">
      <c r="A48" t="s">
        <v>47</v>
      </c>
      <c r="B48" t="s">
        <v>190</v>
      </c>
      <c r="C48">
        <v>0.60360000000000003</v>
      </c>
      <c r="D48" t="s">
        <v>139</v>
      </c>
      <c r="E48" t="s">
        <v>140</v>
      </c>
      <c r="F48" s="4">
        <v>35774870</v>
      </c>
      <c r="G48" s="5">
        <v>1656244</v>
      </c>
      <c r="H48">
        <v>21.6</v>
      </c>
      <c r="I48" t="s">
        <v>141</v>
      </c>
      <c r="J48" s="6">
        <v>35774870.399999999</v>
      </c>
      <c r="K48" s="7"/>
    </row>
    <row r="49" spans="1:11" x14ac:dyDescent="0.25">
      <c r="A49" t="s">
        <v>48</v>
      </c>
      <c r="B49" t="s">
        <v>191</v>
      </c>
      <c r="C49">
        <v>0.5716</v>
      </c>
      <c r="D49" t="s">
        <v>139</v>
      </c>
      <c r="E49" t="s">
        <v>140</v>
      </c>
      <c r="F49" s="4">
        <v>33879894</v>
      </c>
      <c r="G49" s="5">
        <v>566364</v>
      </c>
      <c r="H49">
        <v>59.82</v>
      </c>
      <c r="I49" t="s">
        <v>168</v>
      </c>
      <c r="J49" s="6">
        <v>33879894.479999997</v>
      </c>
      <c r="K49" s="7"/>
    </row>
    <row r="50" spans="1:11" x14ac:dyDescent="0.25">
      <c r="A50" t="s">
        <v>49</v>
      </c>
      <c r="B50" t="s">
        <v>192</v>
      </c>
      <c r="C50">
        <v>0.55659999999999998</v>
      </c>
      <c r="D50" t="s">
        <v>139</v>
      </c>
      <c r="E50" t="s">
        <v>140</v>
      </c>
      <c r="F50" s="4">
        <v>32986508</v>
      </c>
      <c r="G50" s="5">
        <v>2812149</v>
      </c>
      <c r="H50">
        <v>11.73</v>
      </c>
      <c r="I50" t="s">
        <v>141</v>
      </c>
      <c r="J50" s="6">
        <v>32986507.77</v>
      </c>
      <c r="K50" s="7"/>
    </row>
    <row r="51" spans="1:11" x14ac:dyDescent="0.25">
      <c r="A51" t="s">
        <v>50</v>
      </c>
      <c r="B51" t="s">
        <v>193</v>
      </c>
      <c r="C51">
        <v>0.5544</v>
      </c>
      <c r="D51" t="s">
        <v>139</v>
      </c>
      <c r="E51" t="s">
        <v>140</v>
      </c>
      <c r="F51" s="4">
        <v>32857381</v>
      </c>
      <c r="G51" s="5">
        <v>829313</v>
      </c>
      <c r="H51">
        <v>39.619999999999997</v>
      </c>
      <c r="I51" t="s">
        <v>141</v>
      </c>
      <c r="J51" s="6">
        <v>32857381.059999999</v>
      </c>
      <c r="K51" s="7"/>
    </row>
    <row r="52" spans="1:11" x14ac:dyDescent="0.25">
      <c r="A52" t="s">
        <v>51</v>
      </c>
      <c r="B52" t="s">
        <v>194</v>
      </c>
      <c r="C52">
        <v>0.5534</v>
      </c>
      <c r="D52" t="s">
        <v>139</v>
      </c>
      <c r="E52" t="s">
        <v>140</v>
      </c>
      <c r="F52" s="4">
        <v>32800817</v>
      </c>
      <c r="G52" s="5">
        <v>796523</v>
      </c>
      <c r="H52">
        <v>41.18</v>
      </c>
      <c r="I52" t="s">
        <v>141</v>
      </c>
      <c r="J52" s="6">
        <v>32800817.140000001</v>
      </c>
      <c r="K52" s="7"/>
    </row>
    <row r="53" spans="1:11" x14ac:dyDescent="0.25">
      <c r="A53" t="s">
        <v>52</v>
      </c>
      <c r="B53" t="s">
        <v>195</v>
      </c>
      <c r="C53">
        <v>0.54</v>
      </c>
      <c r="D53" t="s">
        <v>139</v>
      </c>
      <c r="E53" t="s">
        <v>140</v>
      </c>
      <c r="F53" s="4">
        <v>32003562</v>
      </c>
      <c r="G53" s="5">
        <v>1790910</v>
      </c>
      <c r="H53">
        <v>17.87</v>
      </c>
      <c r="I53" t="s">
        <v>141</v>
      </c>
      <c r="J53" s="6">
        <v>32003561.699999999</v>
      </c>
      <c r="K53" s="7"/>
    </row>
    <row r="54" spans="1:11" x14ac:dyDescent="0.25">
      <c r="A54" t="s">
        <v>53</v>
      </c>
      <c r="B54" t="s">
        <v>196</v>
      </c>
      <c r="C54">
        <v>0.5363</v>
      </c>
      <c r="D54" t="s">
        <v>139</v>
      </c>
      <c r="E54" t="s">
        <v>140</v>
      </c>
      <c r="F54" s="4">
        <v>31787488</v>
      </c>
      <c r="G54" s="5">
        <v>993359</v>
      </c>
      <c r="H54">
        <v>32</v>
      </c>
      <c r="I54" t="s">
        <v>141</v>
      </c>
      <c r="J54" s="6">
        <v>31787488</v>
      </c>
      <c r="K54" s="7"/>
    </row>
    <row r="55" spans="1:11" x14ac:dyDescent="0.25">
      <c r="A55" t="s">
        <v>54</v>
      </c>
      <c r="B55" t="s">
        <v>197</v>
      </c>
      <c r="C55">
        <v>0.50480000000000003</v>
      </c>
      <c r="D55" t="s">
        <v>139</v>
      </c>
      <c r="E55" t="s">
        <v>140</v>
      </c>
      <c r="F55" s="4">
        <v>29916134</v>
      </c>
      <c r="G55" s="5">
        <v>1421194</v>
      </c>
      <c r="H55">
        <v>21.05</v>
      </c>
      <c r="I55" t="s">
        <v>141</v>
      </c>
      <c r="J55" s="6">
        <v>29916133.699999999</v>
      </c>
      <c r="K55" s="7"/>
    </row>
    <row r="56" spans="1:11" x14ac:dyDescent="0.25">
      <c r="A56" t="s">
        <v>55</v>
      </c>
      <c r="B56" t="s">
        <v>198</v>
      </c>
      <c r="C56">
        <v>0.504</v>
      </c>
      <c r="D56" t="s">
        <v>139</v>
      </c>
      <c r="E56" t="s">
        <v>140</v>
      </c>
      <c r="F56" s="4">
        <v>29869643</v>
      </c>
      <c r="G56" s="5">
        <v>406445</v>
      </c>
      <c r="H56">
        <v>73.489999999999995</v>
      </c>
      <c r="I56" t="s">
        <v>141</v>
      </c>
      <c r="J56" s="6">
        <v>29869643.050000001</v>
      </c>
      <c r="K56" s="7"/>
    </row>
    <row r="57" spans="1:11" x14ac:dyDescent="0.25">
      <c r="A57" t="s">
        <v>56</v>
      </c>
      <c r="B57" t="s">
        <v>199</v>
      </c>
      <c r="C57">
        <v>0.50390000000000001</v>
      </c>
      <c r="D57" t="s">
        <v>139</v>
      </c>
      <c r="E57" t="s">
        <v>140</v>
      </c>
      <c r="F57" s="4">
        <v>29865545</v>
      </c>
      <c r="G57" s="5">
        <v>568002</v>
      </c>
      <c r="H57">
        <v>52.58</v>
      </c>
      <c r="I57" t="s">
        <v>141</v>
      </c>
      <c r="J57" s="6">
        <v>29865545.16</v>
      </c>
      <c r="K57" s="7"/>
    </row>
    <row r="58" spans="1:11" x14ac:dyDescent="0.25">
      <c r="A58" t="s">
        <v>57</v>
      </c>
      <c r="B58" t="s">
        <v>200</v>
      </c>
      <c r="C58">
        <v>0.50229999999999997</v>
      </c>
      <c r="D58" t="s">
        <v>139</v>
      </c>
      <c r="E58" t="s">
        <v>140</v>
      </c>
      <c r="F58" s="4">
        <v>29769660</v>
      </c>
      <c r="G58" s="5">
        <v>660374</v>
      </c>
      <c r="H58">
        <v>45.08</v>
      </c>
      <c r="I58" t="s">
        <v>141</v>
      </c>
      <c r="J58" s="6">
        <v>29769659.920000002</v>
      </c>
      <c r="K58" s="7"/>
    </row>
    <row r="59" spans="1:11" x14ac:dyDescent="0.25">
      <c r="A59" t="s">
        <v>58</v>
      </c>
      <c r="B59" t="s">
        <v>201</v>
      </c>
      <c r="C59">
        <v>0.49919999999999998</v>
      </c>
      <c r="D59" t="s">
        <v>139</v>
      </c>
      <c r="E59" t="s">
        <v>140</v>
      </c>
      <c r="F59" s="4">
        <v>29588426</v>
      </c>
      <c r="G59" s="5">
        <v>797102</v>
      </c>
      <c r="H59">
        <v>37.119999999999997</v>
      </c>
      <c r="I59" t="s">
        <v>141</v>
      </c>
      <c r="J59" s="6">
        <v>29588426.239999998</v>
      </c>
      <c r="K59" s="7"/>
    </row>
    <row r="60" spans="1:11" x14ac:dyDescent="0.25">
      <c r="A60" t="s">
        <v>59</v>
      </c>
      <c r="B60" t="s">
        <v>202</v>
      </c>
      <c r="C60">
        <v>0.49790000000000001</v>
      </c>
      <c r="D60" t="s">
        <v>139</v>
      </c>
      <c r="E60" t="s">
        <v>140</v>
      </c>
      <c r="F60" s="4">
        <v>29508773</v>
      </c>
      <c r="G60" s="5">
        <v>1191311</v>
      </c>
      <c r="H60">
        <v>24.77</v>
      </c>
      <c r="I60" t="s">
        <v>141</v>
      </c>
      <c r="J60" s="6">
        <v>29508773.469999999</v>
      </c>
      <c r="K60" s="7"/>
    </row>
    <row r="61" spans="1:11" x14ac:dyDescent="0.25">
      <c r="A61" t="s">
        <v>60</v>
      </c>
      <c r="B61" t="s">
        <v>203</v>
      </c>
      <c r="C61">
        <v>0.48720000000000002</v>
      </c>
      <c r="D61" t="s">
        <v>139</v>
      </c>
      <c r="E61" t="s">
        <v>140</v>
      </c>
      <c r="F61" s="4">
        <v>28874229</v>
      </c>
      <c r="G61" s="5">
        <v>932329</v>
      </c>
      <c r="H61">
        <v>30.97</v>
      </c>
      <c r="I61" t="s">
        <v>141</v>
      </c>
      <c r="J61" s="6">
        <v>28874229.129999999</v>
      </c>
      <c r="K61" s="7"/>
    </row>
    <row r="62" spans="1:11" x14ac:dyDescent="0.25">
      <c r="A62" t="s">
        <v>61</v>
      </c>
      <c r="B62" t="s">
        <v>204</v>
      </c>
      <c r="C62">
        <v>0.48</v>
      </c>
      <c r="D62" t="s">
        <v>139</v>
      </c>
      <c r="E62" t="s">
        <v>140</v>
      </c>
      <c r="F62" s="4">
        <v>28450450</v>
      </c>
      <c r="G62" s="5">
        <v>975667</v>
      </c>
      <c r="H62">
        <v>29.16</v>
      </c>
      <c r="I62" t="s">
        <v>141</v>
      </c>
      <c r="J62" s="6">
        <v>28450449.719999999</v>
      </c>
      <c r="K62" s="7"/>
    </row>
    <row r="63" spans="1:11" x14ac:dyDescent="0.25">
      <c r="A63" t="s">
        <v>62</v>
      </c>
      <c r="B63" t="s">
        <v>205</v>
      </c>
      <c r="C63">
        <v>0.4647</v>
      </c>
      <c r="D63" t="s">
        <v>139</v>
      </c>
      <c r="E63" t="s">
        <v>140</v>
      </c>
      <c r="F63" s="4">
        <v>27543247</v>
      </c>
      <c r="G63" s="5">
        <v>2588651</v>
      </c>
      <c r="H63">
        <v>10.64</v>
      </c>
      <c r="I63" t="s">
        <v>141</v>
      </c>
      <c r="J63" s="6">
        <v>27543246.640000001</v>
      </c>
      <c r="K63" s="7"/>
    </row>
    <row r="64" spans="1:11" x14ac:dyDescent="0.25">
      <c r="A64" t="s">
        <v>63</v>
      </c>
      <c r="B64" t="s">
        <v>206</v>
      </c>
      <c r="C64">
        <v>0.46460000000000001</v>
      </c>
      <c r="D64" t="s">
        <v>139</v>
      </c>
      <c r="E64" t="s">
        <v>140</v>
      </c>
      <c r="F64" s="4">
        <v>27535905</v>
      </c>
      <c r="G64" s="5">
        <v>411045</v>
      </c>
      <c r="H64">
        <v>66.989999999999995</v>
      </c>
      <c r="I64" t="s">
        <v>141</v>
      </c>
      <c r="J64" s="6">
        <v>27535904.550000001</v>
      </c>
      <c r="K64" s="7"/>
    </row>
    <row r="65" spans="1:11" x14ac:dyDescent="0.25">
      <c r="A65" t="s">
        <v>64</v>
      </c>
      <c r="B65" t="s">
        <v>207</v>
      </c>
      <c r="C65">
        <v>0.46400000000000002</v>
      </c>
      <c r="D65" t="s">
        <v>139</v>
      </c>
      <c r="E65" t="s">
        <v>140</v>
      </c>
      <c r="F65" s="4">
        <v>27497547</v>
      </c>
      <c r="G65" s="5">
        <v>800045</v>
      </c>
      <c r="H65">
        <v>34.369999999999997</v>
      </c>
      <c r="I65" t="s">
        <v>141</v>
      </c>
      <c r="J65" s="6">
        <v>27497546.649999999</v>
      </c>
      <c r="K65" s="7"/>
    </row>
    <row r="66" spans="1:11" x14ac:dyDescent="0.25">
      <c r="A66" t="s">
        <v>65</v>
      </c>
      <c r="B66" t="s">
        <v>208</v>
      </c>
      <c r="C66">
        <v>0.46</v>
      </c>
      <c r="D66" t="s">
        <v>139</v>
      </c>
      <c r="E66" t="s">
        <v>140</v>
      </c>
      <c r="F66" s="4">
        <v>27262800</v>
      </c>
      <c r="G66" s="5">
        <v>930471</v>
      </c>
      <c r="H66">
        <v>29.3</v>
      </c>
      <c r="I66" t="s">
        <v>141</v>
      </c>
      <c r="J66" s="6">
        <v>27262800.300000001</v>
      </c>
      <c r="K66" s="7"/>
    </row>
    <row r="67" spans="1:11" x14ac:dyDescent="0.25">
      <c r="A67" t="s">
        <v>66</v>
      </c>
      <c r="B67" t="s">
        <v>209</v>
      </c>
      <c r="C67">
        <v>0.44440000000000002</v>
      </c>
      <c r="D67" t="s">
        <v>139</v>
      </c>
      <c r="E67" t="s">
        <v>140</v>
      </c>
      <c r="F67" s="4">
        <v>26340942</v>
      </c>
      <c r="G67" s="5">
        <v>1150762</v>
      </c>
      <c r="H67">
        <v>22.89</v>
      </c>
      <c r="I67" t="s">
        <v>141</v>
      </c>
      <c r="J67" s="6">
        <v>26340942.18</v>
      </c>
      <c r="K67" s="7"/>
    </row>
    <row r="68" spans="1:11" x14ac:dyDescent="0.25">
      <c r="A68" t="s">
        <v>67</v>
      </c>
      <c r="B68" t="s">
        <v>210</v>
      </c>
      <c r="C68">
        <v>0.43669999999999998</v>
      </c>
      <c r="D68" t="s">
        <v>139</v>
      </c>
      <c r="E68" t="s">
        <v>140</v>
      </c>
      <c r="F68" s="4">
        <v>25880372</v>
      </c>
      <c r="G68" s="5">
        <v>1675105</v>
      </c>
      <c r="H68">
        <v>15.45</v>
      </c>
      <c r="I68" t="s">
        <v>141</v>
      </c>
      <c r="J68" s="6">
        <v>25880372.25</v>
      </c>
      <c r="K68" s="7"/>
    </row>
    <row r="69" spans="1:11" x14ac:dyDescent="0.25">
      <c r="A69" t="s">
        <v>68</v>
      </c>
      <c r="B69" t="s">
        <v>211</v>
      </c>
      <c r="C69">
        <v>0.40970000000000001</v>
      </c>
      <c r="D69" t="s">
        <v>139</v>
      </c>
      <c r="E69" t="s">
        <v>140</v>
      </c>
      <c r="F69" s="4">
        <v>24283938</v>
      </c>
      <c r="G69" s="5">
        <v>916375</v>
      </c>
      <c r="H69">
        <v>26.5</v>
      </c>
      <c r="I69" t="s">
        <v>141</v>
      </c>
      <c r="J69" s="6">
        <v>24283937.5</v>
      </c>
      <c r="K69" s="7"/>
    </row>
    <row r="70" spans="1:11" x14ac:dyDescent="0.25">
      <c r="A70" t="s">
        <v>69</v>
      </c>
      <c r="B70" t="s">
        <v>212</v>
      </c>
      <c r="C70">
        <v>0.40150000000000002</v>
      </c>
      <c r="D70" t="s">
        <v>139</v>
      </c>
      <c r="E70" t="s">
        <v>140</v>
      </c>
      <c r="F70" s="4">
        <v>23796231</v>
      </c>
      <c r="G70" s="5">
        <v>404629</v>
      </c>
      <c r="H70">
        <v>58.81</v>
      </c>
      <c r="I70" t="s">
        <v>141</v>
      </c>
      <c r="J70" s="6">
        <v>23796231.489999998</v>
      </c>
      <c r="K70" s="7"/>
    </row>
    <row r="71" spans="1:11" x14ac:dyDescent="0.25">
      <c r="A71" t="s">
        <v>70</v>
      </c>
      <c r="B71" t="s">
        <v>213</v>
      </c>
      <c r="C71">
        <v>0.40089999999999998</v>
      </c>
      <c r="D71" t="s">
        <v>139</v>
      </c>
      <c r="E71" t="s">
        <v>140</v>
      </c>
      <c r="F71" s="4">
        <v>23762861</v>
      </c>
      <c r="G71" s="5">
        <v>1473209</v>
      </c>
      <c r="H71">
        <v>16.13</v>
      </c>
      <c r="I71" t="s">
        <v>141</v>
      </c>
      <c r="J71" s="6">
        <v>23762861.170000002</v>
      </c>
      <c r="K71" s="7"/>
    </row>
    <row r="72" spans="1:11" x14ac:dyDescent="0.25">
      <c r="A72" t="s">
        <v>71</v>
      </c>
      <c r="B72" t="s">
        <v>214</v>
      </c>
      <c r="C72">
        <v>0.39839999999999998</v>
      </c>
      <c r="D72" t="s">
        <v>139</v>
      </c>
      <c r="E72" t="s">
        <v>140</v>
      </c>
      <c r="F72" s="4">
        <v>23610188</v>
      </c>
      <c r="G72" s="5">
        <v>884608</v>
      </c>
      <c r="H72">
        <v>26.69</v>
      </c>
      <c r="I72" t="s">
        <v>141</v>
      </c>
      <c r="J72" s="6">
        <v>23610187.52</v>
      </c>
      <c r="K72" s="7"/>
    </row>
    <row r="73" spans="1:11" x14ac:dyDescent="0.25">
      <c r="A73" t="s">
        <v>72</v>
      </c>
      <c r="B73" t="s">
        <v>215</v>
      </c>
      <c r="C73">
        <v>0.39829999999999999</v>
      </c>
      <c r="D73" t="s">
        <v>139</v>
      </c>
      <c r="E73" t="s">
        <v>140</v>
      </c>
      <c r="F73" s="4">
        <v>23609115</v>
      </c>
      <c r="G73" s="5">
        <v>1943137</v>
      </c>
      <c r="H73">
        <v>12.15</v>
      </c>
      <c r="I73" t="s">
        <v>141</v>
      </c>
      <c r="J73" s="6">
        <v>23609114.550000001</v>
      </c>
      <c r="K73" s="7"/>
    </row>
    <row r="74" spans="1:11" x14ac:dyDescent="0.25">
      <c r="A74" t="s">
        <v>73</v>
      </c>
      <c r="B74" t="s">
        <v>216</v>
      </c>
      <c r="C74">
        <v>0.39779999999999999</v>
      </c>
      <c r="D74" t="s">
        <v>139</v>
      </c>
      <c r="E74" t="s">
        <v>140</v>
      </c>
      <c r="F74" s="4">
        <v>23576114</v>
      </c>
      <c r="G74" s="5">
        <v>886987</v>
      </c>
      <c r="H74">
        <v>26.58</v>
      </c>
      <c r="I74" t="s">
        <v>141</v>
      </c>
      <c r="J74" s="6">
        <v>23576114.460000001</v>
      </c>
      <c r="K74" s="7"/>
    </row>
    <row r="75" spans="1:11" x14ac:dyDescent="0.25">
      <c r="A75" t="s">
        <v>74</v>
      </c>
      <c r="B75" t="s">
        <v>217</v>
      </c>
      <c r="C75">
        <v>0.39689999999999998</v>
      </c>
      <c r="D75" t="s">
        <v>139</v>
      </c>
      <c r="E75" t="s">
        <v>140</v>
      </c>
      <c r="F75" s="4">
        <v>23522368</v>
      </c>
      <c r="G75" s="5">
        <v>895408</v>
      </c>
      <c r="H75">
        <v>26.27</v>
      </c>
      <c r="I75" t="s">
        <v>141</v>
      </c>
      <c r="J75" s="6">
        <v>23522368.16</v>
      </c>
      <c r="K75" s="7"/>
    </row>
    <row r="76" spans="1:11" x14ac:dyDescent="0.25">
      <c r="A76" t="s">
        <v>75</v>
      </c>
      <c r="B76" t="s">
        <v>218</v>
      </c>
      <c r="C76">
        <v>0.39419999999999999</v>
      </c>
      <c r="D76" t="s">
        <v>139</v>
      </c>
      <c r="E76" t="s">
        <v>140</v>
      </c>
      <c r="F76" s="4">
        <v>23362422</v>
      </c>
      <c r="G76" s="5">
        <v>1476765</v>
      </c>
      <c r="H76">
        <v>15.82</v>
      </c>
      <c r="I76" t="s">
        <v>141</v>
      </c>
      <c r="J76" s="6">
        <v>23362422.300000001</v>
      </c>
      <c r="K76" s="7"/>
    </row>
    <row r="77" spans="1:11" x14ac:dyDescent="0.25">
      <c r="A77" t="s">
        <v>76</v>
      </c>
      <c r="B77" t="s">
        <v>219</v>
      </c>
      <c r="C77">
        <v>0.39150000000000001</v>
      </c>
      <c r="D77" t="s">
        <v>139</v>
      </c>
      <c r="E77" t="s">
        <v>140</v>
      </c>
      <c r="F77" s="4">
        <v>23201275</v>
      </c>
      <c r="G77" s="5">
        <v>671139</v>
      </c>
      <c r="H77">
        <v>34.57</v>
      </c>
      <c r="I77" t="s">
        <v>141</v>
      </c>
      <c r="J77" s="6">
        <v>23201275.23</v>
      </c>
      <c r="K77" s="7"/>
    </row>
    <row r="78" spans="1:11" x14ac:dyDescent="0.25">
      <c r="A78" t="s">
        <v>77</v>
      </c>
      <c r="B78" t="s">
        <v>220</v>
      </c>
      <c r="C78">
        <v>0.39140000000000003</v>
      </c>
      <c r="D78" t="s">
        <v>139</v>
      </c>
      <c r="E78" t="s">
        <v>140</v>
      </c>
      <c r="F78" s="4">
        <v>23200920</v>
      </c>
      <c r="G78" s="5">
        <v>636339</v>
      </c>
      <c r="H78">
        <v>36.46</v>
      </c>
      <c r="I78" t="s">
        <v>168</v>
      </c>
      <c r="J78" s="6">
        <v>23200919.940000001</v>
      </c>
      <c r="K78" s="7"/>
    </row>
    <row r="79" spans="1:11" x14ac:dyDescent="0.25">
      <c r="A79" t="s">
        <v>78</v>
      </c>
      <c r="B79" t="s">
        <v>221</v>
      </c>
      <c r="C79">
        <v>0.39069999999999999</v>
      </c>
      <c r="D79" t="s">
        <v>139</v>
      </c>
      <c r="E79" t="s">
        <v>140</v>
      </c>
      <c r="F79" s="4">
        <v>23153621</v>
      </c>
      <c r="G79" s="5">
        <v>1205290</v>
      </c>
      <c r="H79">
        <v>19.21</v>
      </c>
      <c r="I79" t="s">
        <v>141</v>
      </c>
      <c r="J79" s="6">
        <v>23153620.899999999</v>
      </c>
      <c r="K79" s="7"/>
    </row>
    <row r="80" spans="1:11" x14ac:dyDescent="0.25">
      <c r="A80" t="s">
        <v>79</v>
      </c>
      <c r="B80" t="s">
        <v>222</v>
      </c>
      <c r="C80">
        <v>0.3871</v>
      </c>
      <c r="D80" t="s">
        <v>139</v>
      </c>
      <c r="E80" t="s">
        <v>140</v>
      </c>
      <c r="F80" s="4">
        <v>22941570</v>
      </c>
      <c r="G80" s="5">
        <v>253442</v>
      </c>
      <c r="H80">
        <v>90.52</v>
      </c>
      <c r="I80" t="s">
        <v>141</v>
      </c>
      <c r="J80" s="6">
        <v>22941569.84</v>
      </c>
      <c r="K80" s="7"/>
    </row>
    <row r="81" spans="1:11" x14ac:dyDescent="0.25">
      <c r="A81" t="s">
        <v>80</v>
      </c>
      <c r="B81" t="s">
        <v>223</v>
      </c>
      <c r="C81">
        <v>0.38200000000000001</v>
      </c>
      <c r="D81" t="s">
        <v>139</v>
      </c>
      <c r="E81" t="s">
        <v>140</v>
      </c>
      <c r="F81" s="4">
        <v>22638394</v>
      </c>
      <c r="G81" s="5">
        <v>356454</v>
      </c>
      <c r="H81">
        <v>63.51</v>
      </c>
      <c r="I81" t="s">
        <v>141</v>
      </c>
      <c r="J81" s="6">
        <v>22638393.539999999</v>
      </c>
      <c r="K81" s="7"/>
    </row>
    <row r="82" spans="1:11" x14ac:dyDescent="0.25">
      <c r="A82" t="s">
        <v>81</v>
      </c>
      <c r="B82" t="s">
        <v>224</v>
      </c>
      <c r="C82">
        <v>0.38100000000000001</v>
      </c>
      <c r="D82" t="s">
        <v>139</v>
      </c>
      <c r="E82" t="s">
        <v>140</v>
      </c>
      <c r="F82" s="4">
        <v>22579433</v>
      </c>
      <c r="G82" s="5">
        <v>507289</v>
      </c>
      <c r="H82">
        <v>44.51</v>
      </c>
      <c r="I82" t="s">
        <v>141</v>
      </c>
      <c r="J82" s="6">
        <v>22579433.390000001</v>
      </c>
      <c r="K82" s="7"/>
    </row>
    <row r="83" spans="1:11" x14ac:dyDescent="0.25">
      <c r="A83" t="s">
        <v>82</v>
      </c>
      <c r="B83" t="s">
        <v>225</v>
      </c>
      <c r="C83">
        <v>0.37930000000000003</v>
      </c>
      <c r="D83" t="s">
        <v>139</v>
      </c>
      <c r="E83" t="s">
        <v>140</v>
      </c>
      <c r="F83" s="4">
        <v>22481852</v>
      </c>
      <c r="G83" s="5">
        <v>524909</v>
      </c>
      <c r="H83">
        <v>42.83</v>
      </c>
      <c r="I83" t="s">
        <v>141</v>
      </c>
      <c r="J83" s="6">
        <v>22481852.469999999</v>
      </c>
      <c r="K83" s="7"/>
    </row>
    <row r="84" spans="1:11" x14ac:dyDescent="0.25">
      <c r="A84" t="s">
        <v>83</v>
      </c>
      <c r="B84" t="s">
        <v>226</v>
      </c>
      <c r="C84">
        <v>0.37409999999999999</v>
      </c>
      <c r="D84" t="s">
        <v>139</v>
      </c>
      <c r="E84" t="s">
        <v>140</v>
      </c>
      <c r="F84" s="4">
        <v>22172022</v>
      </c>
      <c r="G84" s="5">
        <v>1477150</v>
      </c>
      <c r="H84">
        <v>15.01</v>
      </c>
      <c r="I84" t="s">
        <v>141</v>
      </c>
      <c r="J84" s="6">
        <v>22172021.5</v>
      </c>
      <c r="K84" s="7"/>
    </row>
    <row r="85" spans="1:11" x14ac:dyDescent="0.25">
      <c r="A85" t="s">
        <v>84</v>
      </c>
      <c r="B85" t="s">
        <v>227</v>
      </c>
      <c r="C85">
        <v>0.36399999999999999</v>
      </c>
      <c r="D85" t="s">
        <v>139</v>
      </c>
      <c r="E85" t="s">
        <v>140</v>
      </c>
      <c r="F85" s="4">
        <v>21571538</v>
      </c>
      <c r="G85" s="5">
        <v>386656</v>
      </c>
      <c r="H85">
        <v>55.79</v>
      </c>
      <c r="I85" t="s">
        <v>141</v>
      </c>
      <c r="J85" s="6">
        <v>21571538.239999998</v>
      </c>
      <c r="K85" s="7"/>
    </row>
    <row r="86" spans="1:11" x14ac:dyDescent="0.25">
      <c r="A86" t="s">
        <v>85</v>
      </c>
      <c r="B86" t="s">
        <v>228</v>
      </c>
      <c r="C86">
        <v>0.3624</v>
      </c>
      <c r="D86" t="s">
        <v>139</v>
      </c>
      <c r="E86" t="s">
        <v>140</v>
      </c>
      <c r="F86" s="4">
        <v>21477298</v>
      </c>
      <c r="G86" s="5">
        <v>360963</v>
      </c>
      <c r="H86">
        <v>59.5</v>
      </c>
      <c r="I86" t="s">
        <v>141</v>
      </c>
      <c r="J86" s="6">
        <v>21477298.5</v>
      </c>
      <c r="K86" s="7"/>
    </row>
    <row r="87" spans="1:11" x14ac:dyDescent="0.25">
      <c r="A87" t="s">
        <v>86</v>
      </c>
      <c r="B87" t="s">
        <v>229</v>
      </c>
      <c r="C87">
        <v>0.35510000000000003</v>
      </c>
      <c r="D87" t="s">
        <v>139</v>
      </c>
      <c r="E87" t="s">
        <v>140</v>
      </c>
      <c r="F87" s="4">
        <v>21045814</v>
      </c>
      <c r="G87" s="5">
        <v>626550</v>
      </c>
      <c r="H87">
        <v>33.590000000000003</v>
      </c>
      <c r="I87" t="s">
        <v>141</v>
      </c>
      <c r="J87" s="6">
        <v>21045814.5</v>
      </c>
      <c r="K87" s="7"/>
    </row>
    <row r="88" spans="1:11" x14ac:dyDescent="0.25">
      <c r="A88" t="s">
        <v>87</v>
      </c>
      <c r="B88" t="s">
        <v>230</v>
      </c>
      <c r="C88">
        <v>0.3503</v>
      </c>
      <c r="D88" t="s">
        <v>139</v>
      </c>
      <c r="E88" t="s">
        <v>140</v>
      </c>
      <c r="F88" s="4">
        <v>20760230</v>
      </c>
      <c r="G88" s="5">
        <v>2624555</v>
      </c>
      <c r="H88">
        <v>7.91</v>
      </c>
      <c r="I88" t="s">
        <v>141</v>
      </c>
      <c r="J88" s="6">
        <v>20760230.050000001</v>
      </c>
      <c r="K88" s="7"/>
    </row>
    <row r="89" spans="1:11" x14ac:dyDescent="0.25">
      <c r="A89" t="s">
        <v>88</v>
      </c>
      <c r="B89" t="s">
        <v>231</v>
      </c>
      <c r="C89">
        <v>0.34820000000000001</v>
      </c>
      <c r="D89" t="s">
        <v>139</v>
      </c>
      <c r="E89" t="s">
        <v>140</v>
      </c>
      <c r="F89" s="4">
        <v>20639815</v>
      </c>
      <c r="G89" s="5">
        <v>1311297</v>
      </c>
      <c r="H89">
        <v>15.74</v>
      </c>
      <c r="I89" t="s">
        <v>141</v>
      </c>
      <c r="J89" s="6">
        <v>20639814.780000001</v>
      </c>
      <c r="K89" s="7"/>
    </row>
    <row r="90" spans="1:11" x14ac:dyDescent="0.25">
      <c r="A90" t="s">
        <v>89</v>
      </c>
      <c r="B90" t="s">
        <v>232</v>
      </c>
      <c r="C90">
        <v>0.34499999999999997</v>
      </c>
      <c r="D90" t="s">
        <v>139</v>
      </c>
      <c r="E90" t="s">
        <v>140</v>
      </c>
      <c r="F90" s="4">
        <v>20449027</v>
      </c>
      <c r="G90" s="5">
        <v>777234</v>
      </c>
      <c r="H90">
        <v>26.31</v>
      </c>
      <c r="I90" t="s">
        <v>141</v>
      </c>
      <c r="J90" s="6">
        <v>20449026.539999999</v>
      </c>
      <c r="K90" s="7"/>
    </row>
    <row r="91" spans="1:11" x14ac:dyDescent="0.25">
      <c r="A91" t="s">
        <v>90</v>
      </c>
      <c r="B91" t="s">
        <v>233</v>
      </c>
      <c r="C91">
        <v>0.33539999999999998</v>
      </c>
      <c r="D91" t="s">
        <v>139</v>
      </c>
      <c r="E91" t="s">
        <v>140</v>
      </c>
      <c r="F91" s="4">
        <v>19876454</v>
      </c>
      <c r="G91" s="5">
        <v>1093916</v>
      </c>
      <c r="H91">
        <v>18.170000000000002</v>
      </c>
      <c r="I91" t="s">
        <v>141</v>
      </c>
      <c r="J91" s="6">
        <v>19876453.719999999</v>
      </c>
      <c r="K91" s="7"/>
    </row>
    <row r="92" spans="1:11" x14ac:dyDescent="0.25">
      <c r="A92" t="s">
        <v>91</v>
      </c>
      <c r="B92" t="s">
        <v>234</v>
      </c>
      <c r="C92">
        <v>0.3306</v>
      </c>
      <c r="D92" t="s">
        <v>139</v>
      </c>
      <c r="E92" t="s">
        <v>140</v>
      </c>
      <c r="F92" s="4">
        <v>19594758</v>
      </c>
      <c r="G92" s="5">
        <v>1419910</v>
      </c>
      <c r="H92">
        <v>13.8</v>
      </c>
      <c r="I92" t="s">
        <v>141</v>
      </c>
      <c r="J92" s="6">
        <v>19594758</v>
      </c>
      <c r="K92" s="7"/>
    </row>
    <row r="93" spans="1:11" x14ac:dyDescent="0.25">
      <c r="A93" t="s">
        <v>92</v>
      </c>
      <c r="B93" t="s">
        <v>235</v>
      </c>
      <c r="C93">
        <v>0.32340000000000002</v>
      </c>
      <c r="D93" t="s">
        <v>139</v>
      </c>
      <c r="E93" t="s">
        <v>140</v>
      </c>
      <c r="F93" s="4">
        <v>19168912</v>
      </c>
      <c r="G93" s="5">
        <v>1021797</v>
      </c>
      <c r="H93">
        <v>18.760000000000002</v>
      </c>
      <c r="I93" t="s">
        <v>141</v>
      </c>
      <c r="J93" s="6">
        <v>19168911.719999999</v>
      </c>
      <c r="K93" s="7"/>
    </row>
    <row r="94" spans="1:11" x14ac:dyDescent="0.25">
      <c r="A94" t="s">
        <v>93</v>
      </c>
      <c r="B94" t="s">
        <v>236</v>
      </c>
      <c r="C94">
        <v>0.32300000000000001</v>
      </c>
      <c r="D94" t="s">
        <v>139</v>
      </c>
      <c r="E94" t="s">
        <v>140</v>
      </c>
      <c r="F94" s="4">
        <v>19144177</v>
      </c>
      <c r="G94" s="5">
        <v>1273731</v>
      </c>
      <c r="H94">
        <v>15.03</v>
      </c>
      <c r="I94" t="s">
        <v>141</v>
      </c>
      <c r="J94" s="6">
        <v>19144176.93</v>
      </c>
      <c r="K94" s="7"/>
    </row>
    <row r="95" spans="1:11" x14ac:dyDescent="0.25">
      <c r="A95" t="s">
        <v>94</v>
      </c>
      <c r="B95" t="s">
        <v>237</v>
      </c>
      <c r="C95">
        <v>0.31890000000000002</v>
      </c>
      <c r="D95" t="s">
        <v>139</v>
      </c>
      <c r="E95" t="s">
        <v>140</v>
      </c>
      <c r="F95" s="4">
        <v>18900754</v>
      </c>
      <c r="G95" s="5">
        <v>659482</v>
      </c>
      <c r="H95">
        <v>28.66</v>
      </c>
      <c r="I95" t="s">
        <v>141</v>
      </c>
      <c r="J95" s="6">
        <v>18900754.120000001</v>
      </c>
      <c r="K95" s="7"/>
    </row>
    <row r="96" spans="1:11" x14ac:dyDescent="0.25">
      <c r="A96" t="s">
        <v>95</v>
      </c>
      <c r="B96" t="s">
        <v>238</v>
      </c>
      <c r="C96">
        <v>0.31380000000000002</v>
      </c>
      <c r="D96" t="s">
        <v>139</v>
      </c>
      <c r="E96" t="s">
        <v>140</v>
      </c>
      <c r="F96" s="4">
        <v>18600642</v>
      </c>
      <c r="G96" s="5">
        <v>704303</v>
      </c>
      <c r="H96">
        <v>26.41</v>
      </c>
      <c r="I96" t="s">
        <v>141</v>
      </c>
      <c r="J96" s="6">
        <v>18600642.23</v>
      </c>
      <c r="K96" s="7"/>
    </row>
    <row r="97" spans="1:11" x14ac:dyDescent="0.25">
      <c r="A97" t="s">
        <v>96</v>
      </c>
      <c r="B97" t="s">
        <v>239</v>
      </c>
      <c r="C97">
        <v>0.30570000000000003</v>
      </c>
      <c r="D97" t="s">
        <v>139</v>
      </c>
      <c r="E97" t="s">
        <v>140</v>
      </c>
      <c r="F97" s="4">
        <v>18118328</v>
      </c>
      <c r="G97" s="5">
        <v>803830</v>
      </c>
      <c r="H97">
        <v>22.54</v>
      </c>
      <c r="I97" t="s">
        <v>141</v>
      </c>
      <c r="J97" s="6">
        <v>18118328.199999999</v>
      </c>
      <c r="K97" s="7"/>
    </row>
    <row r="98" spans="1:11" x14ac:dyDescent="0.25">
      <c r="A98" t="s">
        <v>97</v>
      </c>
      <c r="B98" t="s">
        <v>240</v>
      </c>
      <c r="C98">
        <v>0.2908</v>
      </c>
      <c r="D98" t="s">
        <v>139</v>
      </c>
      <c r="E98" t="s">
        <v>140</v>
      </c>
      <c r="F98" s="4">
        <v>17233215</v>
      </c>
      <c r="G98" s="5">
        <v>1006613</v>
      </c>
      <c r="H98">
        <v>17.12</v>
      </c>
      <c r="I98" t="s">
        <v>141</v>
      </c>
      <c r="J98" s="6">
        <v>17233214.559999999</v>
      </c>
      <c r="K98" s="7"/>
    </row>
    <row r="99" spans="1:11" x14ac:dyDescent="0.25">
      <c r="A99" t="s">
        <v>98</v>
      </c>
      <c r="B99" t="s">
        <v>241</v>
      </c>
      <c r="C99">
        <v>0.27810000000000001</v>
      </c>
      <c r="D99" t="s">
        <v>139</v>
      </c>
      <c r="E99" t="s">
        <v>140</v>
      </c>
      <c r="F99" s="4">
        <v>16482860</v>
      </c>
      <c r="G99" s="5">
        <v>593122</v>
      </c>
      <c r="H99">
        <v>27.79</v>
      </c>
      <c r="I99" t="s">
        <v>141</v>
      </c>
      <c r="J99" s="6">
        <v>16482860.380000001</v>
      </c>
      <c r="K99" s="7"/>
    </row>
    <row r="100" spans="1:11" x14ac:dyDescent="0.25">
      <c r="A100" t="s">
        <v>99</v>
      </c>
      <c r="B100" t="s">
        <v>242</v>
      </c>
      <c r="C100">
        <v>0.25790000000000002</v>
      </c>
      <c r="D100" t="s">
        <v>139</v>
      </c>
      <c r="E100" t="s">
        <v>140</v>
      </c>
      <c r="F100" s="4">
        <v>15285275</v>
      </c>
      <c r="G100" s="5">
        <v>469738</v>
      </c>
      <c r="H100">
        <v>32.54</v>
      </c>
      <c r="I100" t="s">
        <v>141</v>
      </c>
      <c r="J100" s="6">
        <v>15285274.52</v>
      </c>
      <c r="K100" s="7"/>
    </row>
    <row r="101" spans="1:11" x14ac:dyDescent="0.25">
      <c r="A101" t="s">
        <v>100</v>
      </c>
      <c r="B101" t="s">
        <v>243</v>
      </c>
      <c r="C101">
        <v>0.25059999999999999</v>
      </c>
      <c r="D101" t="s">
        <v>139</v>
      </c>
      <c r="E101" t="s">
        <v>140</v>
      </c>
      <c r="F101" s="4">
        <v>14852366</v>
      </c>
      <c r="G101" s="5">
        <v>1461847</v>
      </c>
      <c r="H101">
        <v>10.16</v>
      </c>
      <c r="I101" t="s">
        <v>141</v>
      </c>
      <c r="J101" s="6">
        <v>14852365.52</v>
      </c>
      <c r="K101" s="7"/>
    </row>
    <row r="102" spans="1:11" x14ac:dyDescent="0.25">
      <c r="A102" t="s">
        <v>101</v>
      </c>
      <c r="B102" t="s">
        <v>244</v>
      </c>
      <c r="C102">
        <v>0.2487</v>
      </c>
      <c r="D102" t="s">
        <v>139</v>
      </c>
      <c r="E102" t="s">
        <v>140</v>
      </c>
      <c r="F102" s="4">
        <v>14742241</v>
      </c>
      <c r="G102" s="5">
        <v>621511</v>
      </c>
      <c r="H102">
        <v>23.72</v>
      </c>
      <c r="I102" t="s">
        <v>141</v>
      </c>
      <c r="J102" s="6">
        <v>14742240.92</v>
      </c>
      <c r="K102" s="7"/>
    </row>
    <row r="103" spans="1:11" x14ac:dyDescent="0.25">
      <c r="A103" t="s">
        <v>102</v>
      </c>
      <c r="B103" t="s">
        <v>245</v>
      </c>
      <c r="C103">
        <v>0.24399999999999999</v>
      </c>
      <c r="D103" t="s">
        <v>139</v>
      </c>
      <c r="E103" t="s">
        <v>140</v>
      </c>
      <c r="F103" s="4">
        <v>14464762</v>
      </c>
      <c r="G103" s="5">
        <v>1500494</v>
      </c>
      <c r="H103">
        <v>9.64</v>
      </c>
      <c r="I103" t="s">
        <v>141</v>
      </c>
      <c r="J103" s="6">
        <v>14464762.16</v>
      </c>
      <c r="K103" s="7"/>
    </row>
    <row r="104" spans="1:11" x14ac:dyDescent="0.25">
      <c r="A104" t="s">
        <v>103</v>
      </c>
      <c r="B104" t="s">
        <v>246</v>
      </c>
      <c r="C104">
        <v>0.23369999999999999</v>
      </c>
      <c r="D104" t="s">
        <v>139</v>
      </c>
      <c r="E104" t="s">
        <v>140</v>
      </c>
      <c r="F104" s="4">
        <v>13850892</v>
      </c>
      <c r="G104" s="5">
        <v>227474</v>
      </c>
      <c r="H104">
        <v>60.89</v>
      </c>
      <c r="I104" t="s">
        <v>141</v>
      </c>
      <c r="J104" s="6">
        <v>13850891.859999999</v>
      </c>
      <c r="K104" s="7"/>
    </row>
    <row r="105" spans="1:11" x14ac:dyDescent="0.25">
      <c r="A105" t="s">
        <v>104</v>
      </c>
      <c r="B105" t="s">
        <v>247</v>
      </c>
      <c r="C105">
        <v>0.2329</v>
      </c>
      <c r="D105" t="s">
        <v>139</v>
      </c>
      <c r="E105" t="s">
        <v>140</v>
      </c>
      <c r="F105" s="4">
        <v>13802041</v>
      </c>
      <c r="G105" s="5">
        <v>875764</v>
      </c>
      <c r="H105">
        <v>15.76</v>
      </c>
      <c r="I105" t="s">
        <v>141</v>
      </c>
      <c r="J105" s="6">
        <v>13802040.640000001</v>
      </c>
      <c r="K105" s="7"/>
    </row>
    <row r="106" spans="1:11" x14ac:dyDescent="0.25">
      <c r="A106" t="s">
        <v>105</v>
      </c>
      <c r="B106" t="s">
        <v>248</v>
      </c>
      <c r="C106">
        <v>0.22639999999999999</v>
      </c>
      <c r="D106" t="s">
        <v>139</v>
      </c>
      <c r="E106" t="s">
        <v>140</v>
      </c>
      <c r="F106" s="4">
        <v>13416682</v>
      </c>
      <c r="G106" s="5">
        <v>323060</v>
      </c>
      <c r="H106">
        <v>41.53</v>
      </c>
      <c r="I106" t="s">
        <v>141</v>
      </c>
      <c r="J106" s="6">
        <v>13416681.800000001</v>
      </c>
      <c r="K106" s="7"/>
    </row>
    <row r="107" spans="1:11" x14ac:dyDescent="0.25">
      <c r="A107" t="s">
        <v>106</v>
      </c>
      <c r="B107" t="s">
        <v>249</v>
      </c>
      <c r="C107">
        <v>0.216</v>
      </c>
      <c r="D107" t="s">
        <v>139</v>
      </c>
      <c r="E107" t="s">
        <v>140</v>
      </c>
      <c r="F107" s="4">
        <v>12804500</v>
      </c>
      <c r="G107" s="5">
        <v>688414</v>
      </c>
      <c r="H107">
        <v>18.600000000000001</v>
      </c>
      <c r="I107" t="s">
        <v>141</v>
      </c>
      <c r="J107" s="6">
        <v>12804500.4</v>
      </c>
      <c r="K107" s="7"/>
    </row>
    <row r="108" spans="1:11" x14ac:dyDescent="0.25">
      <c r="A108" t="s">
        <v>107</v>
      </c>
      <c r="B108" t="s">
        <v>250</v>
      </c>
      <c r="C108">
        <v>0.2082</v>
      </c>
      <c r="D108" t="s">
        <v>139</v>
      </c>
      <c r="E108" t="s">
        <v>140</v>
      </c>
      <c r="F108" s="4">
        <v>12342500</v>
      </c>
      <c r="G108" s="5">
        <v>475443</v>
      </c>
      <c r="H108">
        <v>25.96</v>
      </c>
      <c r="I108" t="s">
        <v>141</v>
      </c>
      <c r="J108" s="6">
        <v>12342500.279999999</v>
      </c>
      <c r="K108" s="7"/>
    </row>
    <row r="109" spans="1:11" x14ac:dyDescent="0.25">
      <c r="A109" t="s">
        <v>108</v>
      </c>
      <c r="B109" t="s">
        <v>251</v>
      </c>
      <c r="C109">
        <v>0.1908</v>
      </c>
      <c r="D109" t="s">
        <v>139</v>
      </c>
      <c r="E109" t="s">
        <v>140</v>
      </c>
      <c r="F109" s="4">
        <v>11306413</v>
      </c>
      <c r="G109" s="5">
        <v>289611</v>
      </c>
      <c r="H109">
        <v>39.04</v>
      </c>
      <c r="I109" t="s">
        <v>168</v>
      </c>
      <c r="J109" s="6">
        <v>11306413.439999999</v>
      </c>
      <c r="K109" s="7"/>
    </row>
    <row r="110" spans="1:11" x14ac:dyDescent="0.25">
      <c r="A110" t="s">
        <v>109</v>
      </c>
      <c r="B110" t="s">
        <v>252</v>
      </c>
      <c r="C110">
        <v>0.18809999999999999</v>
      </c>
      <c r="D110" t="s">
        <v>139</v>
      </c>
      <c r="E110" t="s">
        <v>140</v>
      </c>
      <c r="F110" s="4">
        <v>11146828</v>
      </c>
      <c r="G110" s="5">
        <v>596406</v>
      </c>
      <c r="H110">
        <v>18.690000000000001</v>
      </c>
      <c r="I110" t="s">
        <v>141</v>
      </c>
      <c r="J110" s="6">
        <v>11146828.140000001</v>
      </c>
      <c r="K110" s="7"/>
    </row>
    <row r="111" spans="1:11" x14ac:dyDescent="0.25">
      <c r="A111" t="s">
        <v>110</v>
      </c>
      <c r="B111" t="s">
        <v>253</v>
      </c>
      <c r="C111">
        <v>0.18590000000000001</v>
      </c>
      <c r="D111" t="s">
        <v>139</v>
      </c>
      <c r="E111" t="s">
        <v>140</v>
      </c>
      <c r="F111" s="4">
        <v>11018860</v>
      </c>
      <c r="G111" s="5">
        <v>594329</v>
      </c>
      <c r="H111">
        <v>18.54</v>
      </c>
      <c r="I111" t="s">
        <v>141</v>
      </c>
      <c r="J111" s="6">
        <v>11018859.66</v>
      </c>
      <c r="K111" s="7"/>
    </row>
    <row r="112" spans="1:11" x14ac:dyDescent="0.25">
      <c r="A112" t="s">
        <v>111</v>
      </c>
      <c r="B112" t="s">
        <v>254</v>
      </c>
      <c r="C112">
        <v>0.1777</v>
      </c>
      <c r="D112" t="s">
        <v>139</v>
      </c>
      <c r="E112" t="s">
        <v>140</v>
      </c>
      <c r="F112" s="4">
        <v>10533345</v>
      </c>
      <c r="G112" s="5">
        <v>1154972</v>
      </c>
      <c r="H112">
        <v>9.1199999999999992</v>
      </c>
      <c r="I112" t="s">
        <v>141</v>
      </c>
      <c r="J112" s="6">
        <v>10533344.640000001</v>
      </c>
      <c r="K112" s="7"/>
    </row>
    <row r="113" spans="1:11" x14ac:dyDescent="0.25">
      <c r="A113" t="s">
        <v>112</v>
      </c>
      <c r="B113" t="s">
        <v>255</v>
      </c>
      <c r="C113">
        <v>0.16470000000000001</v>
      </c>
      <c r="D113" t="s">
        <v>139</v>
      </c>
      <c r="E113" t="s">
        <v>140</v>
      </c>
      <c r="F113" s="4">
        <v>9759859</v>
      </c>
      <c r="G113" s="5">
        <v>512867</v>
      </c>
      <c r="H113">
        <v>19.03</v>
      </c>
      <c r="I113" t="s">
        <v>141</v>
      </c>
      <c r="J113" s="6">
        <v>9759859.0099999998</v>
      </c>
      <c r="K113" s="7"/>
    </row>
    <row r="114" spans="1:11" x14ac:dyDescent="0.25">
      <c r="A114" t="s">
        <v>113</v>
      </c>
      <c r="B114" t="s">
        <v>256</v>
      </c>
      <c r="C114">
        <v>0.13800000000000001</v>
      </c>
      <c r="D114" t="s">
        <v>139</v>
      </c>
      <c r="E114" t="s">
        <v>140</v>
      </c>
      <c r="F114" s="4">
        <v>8177510</v>
      </c>
      <c r="G114" s="5">
        <v>2571544</v>
      </c>
      <c r="H114">
        <v>3.18</v>
      </c>
      <c r="I114" t="s">
        <v>141</v>
      </c>
      <c r="J114" s="6">
        <v>8177509.9199999999</v>
      </c>
      <c r="K114" s="7"/>
    </row>
    <row r="115" spans="1:11" x14ac:dyDescent="0.25">
      <c r="A115" t="s">
        <v>257</v>
      </c>
      <c r="K115" s="7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pane ySplit="1" topLeftCell="A4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36.85546875" bestFit="1" customWidth="1"/>
    <col min="3" max="4" width="10" bestFit="1" customWidth="1"/>
    <col min="5" max="5" width="11.85546875" bestFit="1" customWidth="1"/>
    <col min="6" max="6" width="16.85546875" bestFit="1" customWidth="1"/>
  </cols>
  <sheetData>
    <row r="1" spans="1:6" s="2" customFormat="1" x14ac:dyDescent="0.25">
      <c r="A1" s="2" t="s">
        <v>270</v>
      </c>
      <c r="B1" s="2" t="s">
        <v>129</v>
      </c>
      <c r="C1" s="2" t="s">
        <v>114</v>
      </c>
      <c r="D1" s="2" t="s">
        <v>115</v>
      </c>
      <c r="E1" s="2" t="s">
        <v>116</v>
      </c>
      <c r="F1" s="2" t="s">
        <v>258</v>
      </c>
    </row>
    <row r="2" spans="1:6" x14ac:dyDescent="0.25">
      <c r="A2" t="s">
        <v>51</v>
      </c>
      <c r="B2" t="str">
        <f>VLOOKUP(A2,'IYR Holdings'!A:B,2,FALSE)</f>
        <v>AMERICAN CAMPUS COMMUNITIES INC.</v>
      </c>
      <c r="C2">
        <f ca="1">INDIRECT(ADDRESS(2+COUNTBLANK(OFFSET('Adjusted Close Price'!$A$1,1,MATCH($A2,'Adjusted Close Price'!$B$1:$DJ$1,0),50,1)),1+MATCH($A2,'Adjusted Close Price'!$B$1:$DJ$1,0),1,1,"Adjusted Close Price"))</f>
        <v>41.73227</v>
      </c>
      <c r="D2">
        <f ca="1">INDIRECT(ADDRESS(1+COUNTA(OFFSET('Adjusted Close Price'!$A$1,1,MATCH($A2,'Adjusted Close Price'!$B$1:$DJ$1,0),500,1)),1+MATCH($A2,'Adjusted Close Price'!$B$1:$DJ$1,0),1,1,"Adjusted Close Price"))</f>
        <v>42.08</v>
      </c>
      <c r="E2" s="3">
        <f ca="1">(D2-C2)/C2</f>
        <v>8.3324008015858847E-3</v>
      </c>
      <c r="F2" t="b">
        <f ca="1">E2&gt;Indices!$D$14</f>
        <v>0</v>
      </c>
    </row>
    <row r="3" spans="1:6" x14ac:dyDescent="0.25">
      <c r="A3" t="s">
        <v>27</v>
      </c>
      <c r="B3" t="str">
        <f>VLOOKUP(A3,'IYR Holdings'!A:B,2,FALSE)</f>
        <v>AMERICAN CAPITAL AGENCY REIT CORP</v>
      </c>
      <c r="C3">
        <f ca="1">INDIRECT(ADDRESS(2+COUNTBLANK(OFFSET('Adjusted Close Price'!$A$1,1,MATCH($A3,'Adjusted Close Price'!$B$1:$DJ$1,0),50,1)),1+MATCH($A3,'Adjusted Close Price'!$B$1:$DJ$1,0),1,1,"Adjusted Close Price"))</f>
        <v>21.65155</v>
      </c>
      <c r="D3">
        <f ca="1">INDIRECT(ADDRESS(1+COUNTA(OFFSET('Adjusted Close Price'!$A$1,1,MATCH($A3,'Adjusted Close Price'!$B$1:$DJ$1,0),500,1)),1+MATCH($A3,'Adjusted Close Price'!$B$1:$DJ$1,0),1,1,"Adjusted Close Price"))</f>
        <v>21.6</v>
      </c>
      <c r="E3" s="3">
        <f t="shared" ref="E3:E66" ca="1" si="0">(D3-C3)/C3</f>
        <v>-2.3808918991942321E-3</v>
      </c>
      <c r="F3" t="b">
        <f ca="1">E3&gt;Indices!$D$14</f>
        <v>0</v>
      </c>
    </row>
    <row r="4" spans="1:6" x14ac:dyDescent="0.25">
      <c r="A4" t="s">
        <v>40</v>
      </c>
      <c r="B4" t="str">
        <f>VLOOKUP(A4,'IYR Holdings'!A:B,2,FALSE)</f>
        <v>APARTMENT INVESTMENT &amp; MANAGEMENT</v>
      </c>
      <c r="C4">
        <f ca="1">INDIRECT(ADDRESS(2+COUNTBLANK(OFFSET('Adjusted Close Price'!$A$1,1,MATCH($A4,'Adjusted Close Price'!$B$1:$DJ$1,0),50,1)),1+MATCH($A4,'Adjusted Close Price'!$B$1:$DJ$1,0),1,1,"Adjusted Close Price"))</f>
        <v>37.613210000000002</v>
      </c>
      <c r="D4">
        <f ca="1">INDIRECT(ADDRESS(1+COUNTA(OFFSET('Adjusted Close Price'!$A$1,1,MATCH($A4,'Adjusted Close Price'!$B$1:$DJ$1,0),500,1)),1+MATCH($A4,'Adjusted Close Price'!$B$1:$DJ$1,0),1,1,"Adjusted Close Price"))</f>
        <v>38.64</v>
      </c>
      <c r="E4" s="3">
        <f t="shared" ca="1" si="0"/>
        <v>2.7298653850601911E-2</v>
      </c>
      <c r="F4" t="b">
        <f ca="1">E4&gt;Indices!$D$14</f>
        <v>1</v>
      </c>
    </row>
    <row r="5" spans="1:6" x14ac:dyDescent="0.25">
      <c r="A5" t="s">
        <v>105</v>
      </c>
      <c r="B5" t="str">
        <f>VLOOKUP(A5,'IYR Holdings'!A:B,2,FALSE)</f>
        <v>ALEXANDER &amp; BALDWIN INC.</v>
      </c>
      <c r="C5">
        <f ca="1">INDIRECT(ADDRESS(2+COUNTBLANK(OFFSET('Adjusted Close Price'!$A$1,1,MATCH($A5,'Adjusted Close Price'!$B$1:$DJ$1,0),50,1)),1+MATCH($A5,'Adjusted Close Price'!$B$1:$DJ$1,0),1,1,"Adjusted Close Price"))</f>
        <v>39.729790000000001</v>
      </c>
      <c r="D5">
        <f ca="1">INDIRECT(ADDRESS(1+COUNTA(OFFSET('Adjusted Close Price'!$A$1,1,MATCH($A5,'Adjusted Close Price'!$B$1:$DJ$1,0),500,1)),1+MATCH($A5,'Adjusted Close Price'!$B$1:$DJ$1,0),1,1,"Adjusted Close Price"))</f>
        <v>41.6</v>
      </c>
      <c r="E5" s="3">
        <f t="shared" ca="1" si="0"/>
        <v>4.7073241514742466E-2</v>
      </c>
      <c r="F5" t="b">
        <f ca="1">E5&gt;Indices!$D$14</f>
        <v>1</v>
      </c>
    </row>
    <row r="6" spans="1:6" x14ac:dyDescent="0.25">
      <c r="A6" t="s">
        <v>97</v>
      </c>
      <c r="B6" t="str">
        <f>VLOOKUP(A6,'IYR Holdings'!A:B,2,FALSE)</f>
        <v>AMERICAN HOMES RENT REIT CLASS A</v>
      </c>
      <c r="C6">
        <f ca="1">INDIRECT(ADDRESS(2+COUNTBLANK(OFFSET('Adjusted Close Price'!$A$1,1,MATCH($A6,'Adjusted Close Price'!$B$1:$DJ$1,0),50,1)),1+MATCH($A6,'Adjusted Close Price'!$B$1:$DJ$1,0),1,1,"Adjusted Close Price"))</f>
        <v>17.306419999999999</v>
      </c>
      <c r="D6">
        <f ca="1">INDIRECT(ADDRESS(1+COUNTA(OFFSET('Adjusted Close Price'!$A$1,1,MATCH($A6,'Adjusted Close Price'!$B$1:$DJ$1,0),500,1)),1+MATCH($A6,'Adjusted Close Price'!$B$1:$DJ$1,0),1,1,"Adjusted Close Price"))</f>
        <v>17.100000000000001</v>
      </c>
      <c r="E6" s="3">
        <f t="shared" ca="1" si="0"/>
        <v>-1.1927365682792734E-2</v>
      </c>
      <c r="F6" t="b">
        <f ca="1">E6&gt;Indices!$D$14</f>
        <v>0</v>
      </c>
    </row>
    <row r="7" spans="1:6" x14ac:dyDescent="0.25">
      <c r="A7" t="s">
        <v>2</v>
      </c>
      <c r="B7" t="str">
        <f>VLOOKUP(A7,'IYR Holdings'!A:B,2,FALSE)</f>
        <v>AMERICAN TOWER REIT CORP</v>
      </c>
      <c r="C7">
        <f ca="1">INDIRECT(ADDRESS(2+COUNTBLANK(OFFSET('Adjusted Close Price'!$A$1,1,MATCH($A7,'Adjusted Close Price'!$B$1:$DJ$1,0),50,1)),1+MATCH($A7,'Adjusted Close Price'!$B$1:$DJ$1,0),1,1,"Adjusted Close Price"))</f>
        <v>99.237859999999998</v>
      </c>
      <c r="D7">
        <f ca="1">INDIRECT(ADDRESS(1+COUNTA(OFFSET('Adjusted Close Price'!$A$1,1,MATCH($A7,'Adjusted Close Price'!$B$1:$DJ$1,0),500,1)),1+MATCH($A7,'Adjusted Close Price'!$B$1:$DJ$1,0),1,1,"Adjusted Close Price"))</f>
        <v>96.04</v>
      </c>
      <c r="E7" s="3">
        <f t="shared" ca="1" si="0"/>
        <v>-3.2224193468097677E-2</v>
      </c>
      <c r="F7" t="b">
        <f ca="1">E7&gt;Indices!$D$14</f>
        <v>0</v>
      </c>
    </row>
    <row r="8" spans="1:6" x14ac:dyDescent="0.25">
      <c r="A8" t="s">
        <v>25</v>
      </c>
      <c r="B8" t="str">
        <f>VLOOKUP(A8,'IYR Holdings'!A:B,2,FALSE)</f>
        <v>AMERICAN REALTY CAPITAL PROPERTIES</v>
      </c>
      <c r="C8">
        <f ca="1">INDIRECT(ADDRESS(2+COUNTBLANK(OFFSET('Adjusted Close Price'!$A$1,1,MATCH($A8,'Adjusted Close Price'!$B$1:$DJ$1,0),50,1)),1+MATCH($A8,'Adjusted Close Price'!$B$1:$DJ$1,0),1,1,"Adjusted Close Price"))</f>
        <v>9.27</v>
      </c>
      <c r="D8">
        <f ca="1">INDIRECT(ADDRESS(1+COUNTA(OFFSET('Adjusted Close Price'!$A$1,1,MATCH($A8,'Adjusted Close Price'!$B$1:$DJ$1,0),500,1)),1+MATCH($A8,'Adjusted Close Price'!$B$1:$DJ$1,0),1,1,"Adjusted Close Price"))</f>
        <v>9.18</v>
      </c>
      <c r="E8" s="3">
        <f t="shared" ca="1" si="0"/>
        <v>-9.7087378640776552E-3</v>
      </c>
      <c r="F8" t="b">
        <f ca="1">E8&gt;Indices!$D$14</f>
        <v>0</v>
      </c>
    </row>
    <row r="9" spans="1:6" x14ac:dyDescent="0.25">
      <c r="A9" t="s">
        <v>34</v>
      </c>
      <c r="B9" t="str">
        <f>VLOOKUP(A9,'IYR Holdings'!A:B,2,FALSE)</f>
        <v>ALEXANDRIA REAL ESTATE EQUITIES IN</v>
      </c>
      <c r="C9">
        <f ca="1">INDIRECT(ADDRESS(2+COUNTBLANK(OFFSET('Adjusted Close Price'!$A$1,1,MATCH($A9,'Adjusted Close Price'!$B$1:$DJ$1,0),50,1)),1+MATCH($A9,'Adjusted Close Price'!$B$1:$DJ$1,0),1,1,"Adjusted Close Price"))</f>
        <v>89.109009999999998</v>
      </c>
      <c r="D9">
        <f ca="1">INDIRECT(ADDRESS(1+COUNTA(OFFSET('Adjusted Close Price'!$A$1,1,MATCH($A9,'Adjusted Close Price'!$B$1:$DJ$1,0),500,1)),1+MATCH($A9,'Adjusted Close Price'!$B$1:$DJ$1,0),1,1,"Adjusted Close Price"))</f>
        <v>94.01</v>
      </c>
      <c r="E9" s="3">
        <f t="shared" ca="1" si="0"/>
        <v>5.4999937716736023E-2</v>
      </c>
      <c r="F9" t="b">
        <f ca="1">E9&gt;Indices!$D$14</f>
        <v>1</v>
      </c>
    </row>
    <row r="10" spans="1:6" x14ac:dyDescent="0.25">
      <c r="A10" t="s">
        <v>113</v>
      </c>
      <c r="B10" t="str">
        <f>VLOOKUP(A10,'IYR Holdings'!A:B,2,FALSE)</f>
        <v>ARMOUR RESIDENTIAL REIT INC.</v>
      </c>
      <c r="C10">
        <f ca="1">INDIRECT(ADDRESS(2+COUNTBLANK(OFFSET('Adjusted Close Price'!$A$1,1,MATCH($A10,'Adjusted Close Price'!$B$1:$DJ$1,0),50,1)),1+MATCH($A10,'Adjusted Close Price'!$B$1:$DJ$1,0),1,1,"Adjusted Close Price"))</f>
        <v>3.5516700000000001</v>
      </c>
      <c r="D10">
        <f ca="1">INDIRECT(ADDRESS(1+COUNTA(OFFSET('Adjusted Close Price'!$A$1,1,MATCH($A10,'Adjusted Close Price'!$B$1:$DJ$1,0),500,1)),1+MATCH($A10,'Adjusted Close Price'!$B$1:$DJ$1,0),1,1,"Adjusted Close Price"))</f>
        <v>3.18</v>
      </c>
      <c r="E10" s="3">
        <f t="shared" ca="1" si="0"/>
        <v>-0.1046465465541562</v>
      </c>
      <c r="F10" t="b">
        <f ca="1">E10&gt;Indices!$D$14</f>
        <v>0</v>
      </c>
    </row>
    <row r="11" spans="1:6" x14ac:dyDescent="0.25">
      <c r="A11" t="s">
        <v>7</v>
      </c>
      <c r="B11" t="str">
        <f>VLOOKUP(A11,'IYR Holdings'!A:B,2,FALSE)</f>
        <v>AVALONBAY COMMUNITIES REIT INC</v>
      </c>
      <c r="C11">
        <f ca="1">INDIRECT(ADDRESS(2+COUNTBLANK(OFFSET('Adjusted Close Price'!$A$1,1,MATCH($A11,'Adjusted Close Price'!$B$1:$DJ$1,0),50,1)),1+MATCH($A11,'Adjusted Close Price'!$B$1:$DJ$1,0),1,1,"Adjusted Close Price"))</f>
        <v>164.63211000000001</v>
      </c>
      <c r="D11">
        <f ca="1">INDIRECT(ADDRESS(1+COUNTA(OFFSET('Adjusted Close Price'!$A$1,1,MATCH($A11,'Adjusted Close Price'!$B$1:$DJ$1,0),500,1)),1+MATCH($A11,'Adjusted Close Price'!$B$1:$DJ$1,0),1,1,"Adjusted Close Price"))</f>
        <v>171.23</v>
      </c>
      <c r="E11" s="3">
        <f t="shared" ca="1" si="0"/>
        <v>4.007656829521275E-2</v>
      </c>
      <c r="F11" t="b">
        <f ca="1">E11&gt;Indices!$D$14</f>
        <v>1</v>
      </c>
    </row>
    <row r="12" spans="1:6" x14ac:dyDescent="0.25">
      <c r="A12" t="s">
        <v>93</v>
      </c>
      <c r="B12" t="str">
        <f>VLOOKUP(A12,'IYR Holdings'!A:B,2,FALSE)</f>
        <v>BRANDYWINE REALTY TRUST REIT</v>
      </c>
      <c r="C12">
        <f ca="1">INDIRECT(ADDRESS(2+COUNTBLANK(OFFSET('Adjusted Close Price'!$A$1,1,MATCH($A12,'Adjusted Close Price'!$B$1:$DJ$1,0),50,1)),1+MATCH($A12,'Adjusted Close Price'!$B$1:$DJ$1,0),1,1,"Adjusted Close Price"))</f>
        <v>15.73094</v>
      </c>
      <c r="D12">
        <f ca="1">INDIRECT(ADDRESS(1+COUNTA(OFFSET('Adjusted Close Price'!$A$1,1,MATCH($A12,'Adjusted Close Price'!$B$1:$DJ$1,0),500,1)),1+MATCH($A12,'Adjusted Close Price'!$B$1:$DJ$1,0),1,1,"Adjusted Close Price"))</f>
        <v>14.65</v>
      </c>
      <c r="E12" s="3">
        <f t="shared" ca="1" si="0"/>
        <v>-6.8714266280336708E-2</v>
      </c>
      <c r="F12" t="b">
        <f ca="1">E12&gt;Indices!$D$14</f>
        <v>0</v>
      </c>
    </row>
    <row r="13" spans="1:6" x14ac:dyDescent="0.25">
      <c r="A13" t="s">
        <v>72</v>
      </c>
      <c r="B13" t="str">
        <f>VLOOKUP(A13,'IYR Holdings'!A:B,2,FALSE)</f>
        <v>STRATEGIC HOTELS &amp; RESORTS INC.</v>
      </c>
      <c r="C13">
        <f ca="1">INDIRECT(ADDRESS(2+COUNTBLANK(OFFSET('Adjusted Close Price'!$A$1,1,MATCH($A13,'Adjusted Close Price'!$B$1:$DJ$1,0),50,1)),1+MATCH($A13,'Adjusted Close Price'!$B$1:$DJ$1,0),1,1,"Adjusted Close Price"))</f>
        <v>13.4</v>
      </c>
      <c r="D13">
        <f ca="1">INDIRECT(ADDRESS(1+COUNTA(OFFSET('Adjusted Close Price'!$A$1,1,MATCH($A13,'Adjusted Close Price'!$B$1:$DJ$1,0),500,1)),1+MATCH($A13,'Adjusted Close Price'!$B$1:$DJ$1,0),1,1,"Adjusted Close Price"))</f>
        <v>12</v>
      </c>
      <c r="E13" s="3">
        <f t="shared" ca="1" si="0"/>
        <v>-0.10447761194029853</v>
      </c>
      <c r="F13" t="b">
        <f ca="1">E13&gt;Indices!$D$14</f>
        <v>0</v>
      </c>
    </row>
    <row r="14" spans="1:6" x14ac:dyDescent="0.25">
      <c r="A14" t="s">
        <v>54</v>
      </c>
      <c r="B14" t="str">
        <f>VLOOKUP(A14,'IYR Holdings'!A:B,2,FALSE)</f>
        <v>BIOMED REALTY TRUST REIT INC</v>
      </c>
      <c r="C14">
        <f ca="1">INDIRECT(ADDRESS(2+COUNTBLANK(OFFSET('Adjusted Close Price'!$A$1,1,MATCH($A14,'Adjusted Close Price'!$B$1:$DJ$1,0),50,1)),1+MATCH($A14,'Adjusted Close Price'!$B$1:$DJ$1,0),1,1,"Adjusted Close Price"))</f>
        <v>21.617280000000001</v>
      </c>
      <c r="D14">
        <f ca="1">INDIRECT(ADDRESS(1+COUNTA(OFFSET('Adjusted Close Price'!$A$1,1,MATCH($A14,'Adjusted Close Price'!$B$1:$DJ$1,0),500,1)),1+MATCH($A14,'Adjusted Close Price'!$B$1:$DJ$1,0),1,1,"Adjusted Close Price"))</f>
        <v>21.53</v>
      </c>
      <c r="E14" s="3">
        <f t="shared" ca="1" si="0"/>
        <v>-4.037510732155007E-3</v>
      </c>
      <c r="F14" t="b">
        <f ca="1">E14&gt;Indices!$D$14</f>
        <v>0</v>
      </c>
    </row>
    <row r="15" spans="1:6" x14ac:dyDescent="0.25">
      <c r="A15" t="s">
        <v>10</v>
      </c>
      <c r="B15" t="str">
        <f>VLOOKUP(A15,'IYR Holdings'!A:B,2,FALSE)</f>
        <v>BOSTON PROPERTIES REIT INC</v>
      </c>
      <c r="C15">
        <f ca="1">INDIRECT(ADDRESS(2+COUNTBLANK(OFFSET('Adjusted Close Price'!$A$1,1,MATCH($A15,'Adjusted Close Price'!$B$1:$DJ$1,0),50,1)),1+MATCH($A15,'Adjusted Close Price'!$B$1:$DJ$1,0),1,1,"Adjusted Close Price"))</f>
        <v>130.65234000000001</v>
      </c>
      <c r="D15">
        <f ca="1">INDIRECT(ADDRESS(1+COUNTA(OFFSET('Adjusted Close Price'!$A$1,1,MATCH($A15,'Adjusted Close Price'!$B$1:$DJ$1,0),500,1)),1+MATCH($A15,'Adjusted Close Price'!$B$1:$DJ$1,0),1,1,"Adjusted Close Price"))</f>
        <v>137.03</v>
      </c>
      <c r="E15" s="3">
        <f t="shared" ca="1" si="0"/>
        <v>4.8813974552617975E-2</v>
      </c>
      <c r="F15" t="b">
        <f ca="1">E15&gt;Indices!$D$14</f>
        <v>1</v>
      </c>
    </row>
    <row r="16" spans="1:6" x14ac:dyDescent="0.25">
      <c r="A16" t="s">
        <v>20</v>
      </c>
      <c r="B16" t="str">
        <f>VLOOKUP(A16,'IYR Holdings'!A:B,2,FALSE)</f>
        <v>CBRE GROUP INC</v>
      </c>
      <c r="C16">
        <f ca="1">INDIRECT(ADDRESS(2+COUNTBLANK(OFFSET('Adjusted Close Price'!$A$1,1,MATCH($A16,'Adjusted Close Price'!$B$1:$DJ$1,0),50,1)),1+MATCH($A16,'Adjusted Close Price'!$B$1:$DJ$1,0),1,1,"Adjusted Close Price"))</f>
        <v>34.67</v>
      </c>
      <c r="D16">
        <f ca="1">INDIRECT(ADDRESS(1+COUNTA(OFFSET('Adjusted Close Price'!$A$1,1,MATCH($A16,'Adjusted Close Price'!$B$1:$DJ$1,0),500,1)),1+MATCH($A16,'Adjusted Close Price'!$B$1:$DJ$1,0),1,1,"Adjusted Close Price"))</f>
        <v>38.229999999999997</v>
      </c>
      <c r="E16" s="3">
        <f t="shared" ca="1" si="0"/>
        <v>0.10268243438130935</v>
      </c>
      <c r="F16" t="b">
        <f ca="1">E16&gt;Indices!$D$14</f>
        <v>1</v>
      </c>
    </row>
    <row r="17" spans="1:6" x14ac:dyDescent="0.25">
      <c r="A17" t="s">
        <v>78</v>
      </c>
      <c r="B17" t="str">
        <f>VLOOKUP(A17,'IYR Holdings'!A:B,2,FALSE)</f>
        <v>CBL &amp; ASSOCIATES PROPERTIES INC.</v>
      </c>
      <c r="C17">
        <f ca="1">INDIRECT(ADDRESS(2+COUNTBLANK(OFFSET('Adjusted Close Price'!$A$1,1,MATCH($A17,'Adjusted Close Price'!$B$1:$DJ$1,0),50,1)),1+MATCH($A17,'Adjusted Close Price'!$B$1:$DJ$1,0),1,1,"Adjusted Close Price"))</f>
        <v>19.485399999999998</v>
      </c>
      <c r="D17">
        <f ca="1">INDIRECT(ADDRESS(1+COUNTA(OFFSET('Adjusted Close Price'!$A$1,1,MATCH($A17,'Adjusted Close Price'!$B$1:$DJ$1,0),500,1)),1+MATCH($A17,'Adjusted Close Price'!$B$1:$DJ$1,0),1,1,"Adjusted Close Price"))</f>
        <v>19.27</v>
      </c>
      <c r="E17" s="3">
        <f t="shared" ca="1" si="0"/>
        <v>-1.1054430496679511E-2</v>
      </c>
      <c r="F17" t="b">
        <f ca="1">E17&gt;Indices!$D$14</f>
        <v>0</v>
      </c>
    </row>
    <row r="18" spans="1:6" x14ac:dyDescent="0.25">
      <c r="A18" t="s">
        <v>3</v>
      </c>
      <c r="B18" t="str">
        <f>VLOOKUP(A18,'IYR Holdings'!A:B,2,FALSE)</f>
        <v>CROWN CASTLE INTERNATIONAL REIT CO</v>
      </c>
      <c r="C18">
        <f ca="1">INDIRECT(ADDRESS(2+COUNTBLANK(OFFSET('Adjusted Close Price'!$A$1,1,MATCH($A18,'Adjusted Close Price'!$B$1:$DJ$1,0),50,1)),1+MATCH($A18,'Adjusted Close Price'!$B$1:$DJ$1,0),1,1,"Adjusted Close Price"))</f>
        <v>78.747630000000001</v>
      </c>
      <c r="D18">
        <f ca="1">INDIRECT(ADDRESS(1+COUNTA(OFFSET('Adjusted Close Price'!$A$1,1,MATCH($A18,'Adjusted Close Price'!$B$1:$DJ$1,0),500,1)),1+MATCH($A18,'Adjusted Close Price'!$B$1:$DJ$1,0),1,1,"Adjusted Close Price"))</f>
        <v>86.64</v>
      </c>
      <c r="E18" s="3">
        <f t="shared" ca="1" si="0"/>
        <v>0.10022358768130545</v>
      </c>
      <c r="F18" t="b">
        <f ca="1">E18&gt;Indices!$D$14</f>
        <v>1</v>
      </c>
    </row>
    <row r="19" spans="1:6" x14ac:dyDescent="0.25">
      <c r="A19" t="s">
        <v>75</v>
      </c>
      <c r="B19" t="str">
        <f>VLOOKUP(A19,'IYR Holdings'!A:B,2,FALSE)</f>
        <v>CHIMERA INVESTMENT CORP</v>
      </c>
      <c r="C19">
        <f ca="1">INDIRECT(ADDRESS(2+COUNTBLANK(OFFSET('Adjusted Close Price'!$A$1,1,MATCH($A19,'Adjusted Close Price'!$B$1:$DJ$1,0),50,1)),1+MATCH($A19,'Adjusted Close Price'!$B$1:$DJ$1,0),1,1,"Adjusted Close Price"))</f>
        <v>15.82</v>
      </c>
      <c r="D19">
        <f ca="1">INDIRECT(ADDRESS(1+COUNTA(OFFSET('Adjusted Close Price'!$A$1,1,MATCH($A19,'Adjusted Close Price'!$B$1:$DJ$1,0),500,1)),1+MATCH($A19,'Adjusted Close Price'!$B$1:$DJ$1,0),1,1,"Adjusted Close Price"))</f>
        <v>15.5</v>
      </c>
      <c r="E19" s="3">
        <f t="shared" ca="1" si="0"/>
        <v>-2.0227560050568919E-2</v>
      </c>
      <c r="F19" t="b">
        <f ca="1">E19&gt;Indices!$D$14</f>
        <v>0</v>
      </c>
    </row>
    <row r="20" spans="1:6" x14ac:dyDescent="0.25">
      <c r="A20" t="s">
        <v>109</v>
      </c>
      <c r="B20" t="str">
        <f>VLOOKUP(A20,'IYR Holdings'!A:B,2,FALSE)</f>
        <v>MACK-CALI REALTY REIT CORP</v>
      </c>
      <c r="C20">
        <f ca="1">INDIRECT(ADDRESS(2+COUNTBLANK(OFFSET('Adjusted Close Price'!$A$1,1,MATCH($A20,'Adjusted Close Price'!$B$1:$DJ$1,0),50,1)),1+MATCH($A20,'Adjusted Close Price'!$B$1:$DJ$1,0),1,1,"Adjusted Close Price"))</f>
        <v>19.159770000000002</v>
      </c>
      <c r="D20">
        <f ca="1">INDIRECT(ADDRESS(1+COUNTA(OFFSET('Adjusted Close Price'!$A$1,1,MATCH($A20,'Adjusted Close Price'!$B$1:$DJ$1,0),500,1)),1+MATCH($A20,'Adjusted Close Price'!$B$1:$DJ$1,0),1,1,"Adjusted Close Price"))</f>
        <v>18.71</v>
      </c>
      <c r="E20" s="3">
        <f t="shared" ca="1" si="0"/>
        <v>-2.3474707681772844E-2</v>
      </c>
      <c r="F20" t="b">
        <f ca="1">E20&gt;Indices!$D$14</f>
        <v>0</v>
      </c>
    </row>
    <row r="21" spans="1:6" x14ac:dyDescent="0.25">
      <c r="A21" t="s">
        <v>89</v>
      </c>
      <c r="B21" t="str">
        <f>VLOOKUP(A21,'IYR Holdings'!A:B,2,FALSE)</f>
        <v>COLONY CAPITAL INC CLASS A</v>
      </c>
      <c r="C21">
        <f ca="1">INDIRECT(ADDRESS(2+COUNTBLANK(OFFSET('Adjusted Close Price'!$A$1,1,MATCH($A21,'Adjusted Close Price'!$B$1:$DJ$1,0),50,1)),1+MATCH($A21,'Adjusted Close Price'!$B$1:$DJ$1,0),1,1,"Adjusted Close Price"))</f>
        <v>24.053439999999998</v>
      </c>
      <c r="D21">
        <f ca="1">INDIRECT(ADDRESS(1+COUNTA(OFFSET('Adjusted Close Price'!$A$1,1,MATCH($A21,'Adjusted Close Price'!$B$1:$DJ$1,0),500,1)),1+MATCH($A21,'Adjusted Close Price'!$B$1:$DJ$1,0),1,1,"Adjusted Close Price"))</f>
        <v>26.55</v>
      </c>
      <c r="E21" s="3">
        <f t="shared" ca="1" si="0"/>
        <v>0.10379222265089744</v>
      </c>
      <c r="F21" t="b">
        <f ca="1">E21&gt;Indices!$D$14</f>
        <v>1</v>
      </c>
    </row>
    <row r="22" spans="1:6" x14ac:dyDescent="0.25">
      <c r="A22" t="s">
        <v>35</v>
      </c>
      <c r="B22" t="str">
        <f>VLOOKUP(A22,'IYR Holdings'!A:B,2,FALSE)</f>
        <v>CAMDEN PROPERTY TRUST REIT</v>
      </c>
      <c r="C22">
        <f ca="1">INDIRECT(ADDRESS(2+COUNTBLANK(OFFSET('Adjusted Close Price'!$A$1,1,MATCH($A22,'Adjusted Close Price'!$B$1:$DJ$1,0),50,1)),1+MATCH($A22,'Adjusted Close Price'!$B$1:$DJ$1,0),1,1,"Adjusted Close Price"))</f>
        <v>74.574939999999998</v>
      </c>
      <c r="D22">
        <f ca="1">INDIRECT(ADDRESS(1+COUNTA(OFFSET('Adjusted Close Price'!$A$1,1,MATCH($A22,'Adjusted Close Price'!$B$1:$DJ$1,0),500,1)),1+MATCH($A22,'Adjusted Close Price'!$B$1:$DJ$1,0),1,1,"Adjusted Close Price"))</f>
        <v>77.44</v>
      </c>
      <c r="E22" s="3">
        <f t="shared" ca="1" si="0"/>
        <v>3.8418535770863509E-2</v>
      </c>
      <c r="F22" t="b">
        <f ca="1">E22&gt;Indices!$D$14</f>
        <v>1</v>
      </c>
    </row>
    <row r="23" spans="1:6" x14ac:dyDescent="0.25">
      <c r="A23" t="s">
        <v>66</v>
      </c>
      <c r="B23" t="str">
        <f>VLOOKUP(A23,'IYR Holdings'!A:B,2,FALSE)</f>
        <v>CUBESMART</v>
      </c>
      <c r="C23">
        <f ca="1">INDIRECT(ADDRESS(2+COUNTBLANK(OFFSET('Adjusted Close Price'!$A$1,1,MATCH($A23,'Adjusted Close Price'!$B$1:$DJ$1,0),50,1)),1+MATCH($A23,'Adjusted Close Price'!$B$1:$DJ$1,0),1,1,"Adjusted Close Price"))</f>
        <v>22.219609999999999</v>
      </c>
      <c r="D23">
        <f ca="1">INDIRECT(ADDRESS(1+COUNTA(OFFSET('Adjusted Close Price'!$A$1,1,MATCH($A23,'Adjusted Close Price'!$B$1:$DJ$1,0),500,1)),1+MATCH($A23,'Adjusted Close Price'!$B$1:$DJ$1,0),1,1,"Adjusted Close Price"))</f>
        <v>23.7</v>
      </c>
      <c r="E23" s="3">
        <f t="shared" ca="1" si="0"/>
        <v>6.6625381813632187E-2</v>
      </c>
      <c r="F23" t="b">
        <f ca="1">E23&gt;Indices!$D$14</f>
        <v>1</v>
      </c>
    </row>
    <row r="24" spans="1:6" x14ac:dyDescent="0.25">
      <c r="A24" t="s">
        <v>100</v>
      </c>
      <c r="B24" t="str">
        <f>VLOOKUP(A24,'IYR Holdings'!A:B,2,FALSE)</f>
        <v>COUSINS PROPERTIES REIT INC</v>
      </c>
      <c r="C24">
        <f ca="1">INDIRECT(ADDRESS(2+COUNTBLANK(OFFSET('Adjusted Close Price'!$A$1,1,MATCH($A24,'Adjusted Close Price'!$B$1:$DJ$1,0),50,1)),1+MATCH($A24,'Adjusted Close Price'!$B$1:$DJ$1,0),1,1,"Adjusted Close Price"))</f>
        <v>11.51979</v>
      </c>
      <c r="D24">
        <f ca="1">INDIRECT(ADDRESS(1+COUNTA(OFFSET('Adjusted Close Price'!$A$1,1,MATCH($A24,'Adjusted Close Price'!$B$1:$DJ$1,0),500,1)),1+MATCH($A24,'Adjusted Close Price'!$B$1:$DJ$1,0),1,1,"Adjusted Close Price"))</f>
        <v>10.23</v>
      </c>
      <c r="E24" s="3">
        <f t="shared" ca="1" si="0"/>
        <v>-0.11196297849179541</v>
      </c>
      <c r="F24" t="b">
        <f ca="1">E24&gt;Indices!$D$14</f>
        <v>0</v>
      </c>
    </row>
    <row r="25" spans="1:6" x14ac:dyDescent="0.25">
      <c r="A25" t="s">
        <v>71</v>
      </c>
      <c r="B25" t="str">
        <f>VLOOKUP(A25,'IYR Holdings'!A:B,2,FALSE)</f>
        <v>COLUMBIA PROPERTY REIT INC TRUST</v>
      </c>
      <c r="C25">
        <f ca="1">INDIRECT(ADDRESS(2+COUNTBLANK(OFFSET('Adjusted Close Price'!$A$1,1,MATCH($A25,'Adjusted Close Price'!$B$1:$DJ$1,0),50,1)),1+MATCH($A25,'Adjusted Close Price'!$B$1:$DJ$1,0),1,1,"Adjusted Close Price"))</f>
        <v>25.448360000000001</v>
      </c>
      <c r="D25">
        <f ca="1">INDIRECT(ADDRESS(1+COUNTA(OFFSET('Adjusted Close Price'!$A$1,1,MATCH($A25,'Adjusted Close Price'!$B$1:$DJ$1,0),500,1)),1+MATCH($A25,'Adjusted Close Price'!$B$1:$DJ$1,0),1,1,"Adjusted Close Price"))</f>
        <v>27.22</v>
      </c>
      <c r="E25" s="3">
        <f t="shared" ca="1" si="0"/>
        <v>6.9617059802674824E-2</v>
      </c>
      <c r="F25" t="b">
        <f ca="1">E25&gt;Indices!$D$14</f>
        <v>1</v>
      </c>
    </row>
    <row r="26" spans="1:6" x14ac:dyDescent="0.25">
      <c r="A26" t="s">
        <v>50</v>
      </c>
      <c r="B26" t="str">
        <f>VLOOKUP(A26,'IYR Holdings'!A:B,2,FALSE)</f>
        <v>CORRECTIONS CORPORATION OF AMERICA</v>
      </c>
      <c r="C26">
        <f ca="1">INDIRECT(ADDRESS(2+COUNTBLANK(OFFSET('Adjusted Close Price'!$A$1,1,MATCH($A26,'Adjusted Close Price'!$B$1:$DJ$1,0),50,1)),1+MATCH($A26,'Adjusted Close Price'!$B$1:$DJ$1,0),1,1,"Adjusted Close Price"))</f>
        <v>36.292119999999997</v>
      </c>
      <c r="D26">
        <f ca="1">INDIRECT(ADDRESS(1+COUNTA(OFFSET('Adjusted Close Price'!$A$1,1,MATCH($A26,'Adjusted Close Price'!$B$1:$DJ$1,0),500,1)),1+MATCH($A26,'Adjusted Close Price'!$B$1:$DJ$1,0),1,1,"Adjusted Close Price"))</f>
        <v>39.630000000000003</v>
      </c>
      <c r="E26" s="3">
        <f t="shared" ca="1" si="0"/>
        <v>9.1972582477959558E-2</v>
      </c>
      <c r="F26" t="b">
        <f ca="1">E26&gt;Indices!$D$14</f>
        <v>1</v>
      </c>
    </row>
    <row r="27" spans="1:6" x14ac:dyDescent="0.25">
      <c r="A27" t="s">
        <v>111</v>
      </c>
      <c r="B27" t="str">
        <f>VLOOKUP(A27,'IYR Holdings'!A:B,2,FALSE)</f>
        <v>CYS INVESTMENTS INC</v>
      </c>
      <c r="C27">
        <f ca="1">INDIRECT(ADDRESS(2+COUNTBLANK(OFFSET('Adjusted Close Price'!$A$1,1,MATCH($A27,'Adjusted Close Price'!$B$1:$DJ$1,0),50,1)),1+MATCH($A27,'Adjusted Close Price'!$B$1:$DJ$1,0),1,1,"Adjusted Close Price"))</f>
        <v>8.5620399999999997</v>
      </c>
      <c r="D27">
        <f ca="1">INDIRECT(ADDRESS(1+COUNTA(OFFSET('Adjusted Close Price'!$A$1,1,MATCH($A27,'Adjusted Close Price'!$B$1:$DJ$1,0),500,1)),1+MATCH($A27,'Adjusted Close Price'!$B$1:$DJ$1,0),1,1,"Adjusted Close Price"))</f>
        <v>9.1</v>
      </c>
      <c r="E27" s="3">
        <f t="shared" ca="1" si="0"/>
        <v>6.2830820692264935E-2</v>
      </c>
      <c r="F27" t="b">
        <f ca="1">E27&gt;Indices!$D$14</f>
        <v>1</v>
      </c>
    </row>
    <row r="28" spans="1:6" x14ac:dyDescent="0.25">
      <c r="A28" t="s">
        <v>86</v>
      </c>
      <c r="B28" t="str">
        <f>VLOOKUP(A28,'IYR Holdings'!A:B,2,FALSE)</f>
        <v>DCT INDUSTRIAL TRUST REIT INC</v>
      </c>
      <c r="C28">
        <f ca="1">INDIRECT(ADDRESS(2+COUNTBLANK(OFFSET('Adjusted Close Price'!$A$1,1,MATCH($A28,'Adjusted Close Price'!$B$1:$DJ$1,0),50,1)),1+MATCH($A28,'Adjusted Close Price'!$B$1:$DJ$1,0),1,1,"Adjusted Close Price"))</f>
        <v>35.612389999999998</v>
      </c>
      <c r="D28">
        <f ca="1">INDIRECT(ADDRESS(1+COUNTA(OFFSET('Adjusted Close Price'!$A$1,1,MATCH($A28,'Adjusted Close Price'!$B$1:$DJ$1,0),500,1)),1+MATCH($A28,'Adjusted Close Price'!$B$1:$DJ$1,0),1,1,"Adjusted Close Price"))</f>
        <v>33.74</v>
      </c>
      <c r="E28" s="3">
        <f t="shared" ca="1" si="0"/>
        <v>-5.2576926176535636E-2</v>
      </c>
      <c r="F28" t="b">
        <f ca="1">E28&gt;Indices!$D$14</f>
        <v>0</v>
      </c>
    </row>
    <row r="29" spans="1:6" x14ac:dyDescent="0.25">
      <c r="A29" t="s">
        <v>43</v>
      </c>
      <c r="B29" t="str">
        <f>VLOOKUP(A29,'IYR Holdings'!A:B,2,FALSE)</f>
        <v>DDR CORP</v>
      </c>
      <c r="C29">
        <f ca="1">INDIRECT(ADDRESS(2+COUNTBLANK(OFFSET('Adjusted Close Price'!$A$1,1,MATCH($A29,'Adjusted Close Price'!$B$1:$DJ$1,0),50,1)),1+MATCH($A29,'Adjusted Close Price'!$B$1:$DJ$1,0),1,1,"Adjusted Close Price"))</f>
        <v>18.425470000000001</v>
      </c>
      <c r="D29">
        <f ca="1">INDIRECT(ADDRESS(1+COUNTA(OFFSET('Adjusted Close Price'!$A$1,1,MATCH($A29,'Adjusted Close Price'!$B$1:$DJ$1,0),500,1)),1+MATCH($A29,'Adjusted Close Price'!$B$1:$DJ$1,0),1,1,"Adjusted Close Price"))</f>
        <v>17.88</v>
      </c>
      <c r="E29" s="3">
        <f t="shared" ca="1" si="0"/>
        <v>-2.9604129501174279E-2</v>
      </c>
      <c r="F29" t="b">
        <f ca="1">E29&gt;Indices!$D$14</f>
        <v>0</v>
      </c>
    </row>
    <row r="30" spans="1:6" x14ac:dyDescent="0.25">
      <c r="A30" t="s">
        <v>65</v>
      </c>
      <c r="B30" t="str">
        <f>VLOOKUP(A30,'IYR Holdings'!A:B,2,FALSE)</f>
        <v>DOUGLAS EMMETT INC.</v>
      </c>
      <c r="C30">
        <f ca="1">INDIRECT(ADDRESS(2+COUNTBLANK(OFFSET('Adjusted Close Price'!$A$1,1,MATCH($A30,'Adjusted Close Price'!$B$1:$DJ$1,0),50,1)),1+MATCH($A30,'Adjusted Close Price'!$B$1:$DJ$1,0),1,1,"Adjusted Close Price"))</f>
        <v>28.822500000000002</v>
      </c>
      <c r="D30">
        <f ca="1">INDIRECT(ADDRESS(1+COUNTA(OFFSET('Adjusted Close Price'!$A$1,1,MATCH($A30,'Adjusted Close Price'!$B$1:$DJ$1,0),500,1)),1+MATCH($A30,'Adjusted Close Price'!$B$1:$DJ$1,0),1,1,"Adjusted Close Price"))</f>
        <v>29.32</v>
      </c>
      <c r="E30" s="3">
        <f t="shared" ca="1" si="0"/>
        <v>1.726082053950902E-2</v>
      </c>
      <c r="F30" t="b">
        <f ca="1">E30&gt;Indices!$D$14</f>
        <v>0</v>
      </c>
    </row>
    <row r="31" spans="1:6" x14ac:dyDescent="0.25">
      <c r="A31" t="s">
        <v>99</v>
      </c>
      <c r="B31" t="str">
        <f>VLOOKUP(A31,'IYR Holdings'!A:B,2,FALSE)</f>
        <v>DUPONT FABROS TECHNOLOGY INC.</v>
      </c>
      <c r="C31">
        <f ca="1">INDIRECT(ADDRESS(2+COUNTBLANK(OFFSET('Adjusted Close Price'!$A$1,1,MATCH($A31,'Adjusted Close Price'!$B$1:$DJ$1,0),50,1)),1+MATCH($A31,'Adjusted Close Price'!$B$1:$DJ$1,0),1,1,"Adjusted Close Price"))</f>
        <v>33.156219999999998</v>
      </c>
      <c r="D31">
        <f ca="1">INDIRECT(ADDRESS(1+COUNTA(OFFSET('Adjusted Close Price'!$A$1,1,MATCH($A31,'Adjusted Close Price'!$B$1:$DJ$1,0),500,1)),1+MATCH($A31,'Adjusted Close Price'!$B$1:$DJ$1,0),1,1,"Adjusted Close Price"))</f>
        <v>32.28</v>
      </c>
      <c r="E31" s="3">
        <f t="shared" ca="1" si="0"/>
        <v>-2.6427017313795015E-2</v>
      </c>
      <c r="F31" t="b">
        <f ca="1">E31&gt;Indices!$D$14</f>
        <v>0</v>
      </c>
    </row>
    <row r="32" spans="1:6" x14ac:dyDescent="0.25">
      <c r="A32" t="s">
        <v>24</v>
      </c>
      <c r="B32" t="str">
        <f>VLOOKUP(A32,'IYR Holdings'!A:B,2,FALSE)</f>
        <v>DIGITAL REALTY TRUST REIT INC TRUS</v>
      </c>
      <c r="C32">
        <f ca="1">INDIRECT(ADDRESS(2+COUNTBLANK(OFFSET('Adjusted Close Price'!$A$1,1,MATCH($A32,'Adjusted Close Price'!$B$1:$DJ$1,0),50,1)),1+MATCH($A32,'Adjusted Close Price'!$B$1:$DJ$1,0),1,1,"Adjusted Close Price"))</f>
        <v>65.536190000000005</v>
      </c>
      <c r="D32">
        <f ca="1">INDIRECT(ADDRESS(1+COUNTA(OFFSET('Adjusted Close Price'!$A$1,1,MATCH($A32,'Adjusted Close Price'!$B$1:$DJ$1,0),500,1)),1+MATCH($A32,'Adjusted Close Price'!$B$1:$DJ$1,0),1,1,"Adjusted Close Price"))</f>
        <v>65.86</v>
      </c>
      <c r="E32" s="3">
        <f t="shared" ca="1" si="0"/>
        <v>4.9409341617203343E-3</v>
      </c>
      <c r="F32" t="b">
        <f ca="1">E32&gt;Indices!$D$14</f>
        <v>0</v>
      </c>
    </row>
    <row r="33" spans="1:6" x14ac:dyDescent="0.25">
      <c r="A33" t="s">
        <v>31</v>
      </c>
      <c r="B33" t="str">
        <f>VLOOKUP(A33,'IYR Holdings'!A:B,2,FALSE)</f>
        <v>DUKE REALTY REIT CORP</v>
      </c>
      <c r="C33">
        <f ca="1">INDIRECT(ADDRESS(2+COUNTBLANK(OFFSET('Adjusted Close Price'!$A$1,1,MATCH($A33,'Adjusted Close Price'!$B$1:$DJ$1,0),50,1)),1+MATCH($A33,'Adjusted Close Price'!$B$1:$DJ$1,0),1,1,"Adjusted Close Price"))</f>
        <v>20.275549999999999</v>
      </c>
      <c r="D33">
        <f ca="1">INDIRECT(ADDRESS(1+COUNTA(OFFSET('Adjusted Close Price'!$A$1,1,MATCH($A33,'Adjusted Close Price'!$B$1:$DJ$1,0),500,1)),1+MATCH($A33,'Adjusted Close Price'!$B$1:$DJ$1,0),1,1,"Adjusted Close Price"))</f>
        <v>20.38</v>
      </c>
      <c r="E33" s="3">
        <f t="shared" ca="1" si="0"/>
        <v>5.1515248661565252E-3</v>
      </c>
      <c r="F33" t="b">
        <f ca="1">E33&gt;Indices!$D$14</f>
        <v>0</v>
      </c>
    </row>
    <row r="34" spans="1:6" x14ac:dyDescent="0.25">
      <c r="A34" t="s">
        <v>91</v>
      </c>
      <c r="B34" t="str">
        <f>VLOOKUP(A34,'IYR Holdings'!A:B,2,FALSE)</f>
        <v>DIAMONDROCK HOSPITALITY CO.</v>
      </c>
      <c r="C34">
        <f ca="1">INDIRECT(ADDRESS(2+COUNTBLANK(OFFSET('Adjusted Close Price'!$A$1,1,MATCH($A34,'Adjusted Close Price'!$B$1:$DJ$1,0),50,1)),1+MATCH($A34,'Adjusted Close Price'!$B$1:$DJ$1,0),1,1,"Adjusted Close Price"))</f>
        <v>14.82747</v>
      </c>
      <c r="D34">
        <f ca="1">INDIRECT(ADDRESS(1+COUNTA(OFFSET('Adjusted Close Price'!$A$1,1,MATCH($A34,'Adjusted Close Price'!$B$1:$DJ$1,0),500,1)),1+MATCH($A34,'Adjusted Close Price'!$B$1:$DJ$1,0),1,1,"Adjusted Close Price"))</f>
        <v>14.18</v>
      </c>
      <c r="E34" s="3">
        <f t="shared" ca="1" si="0"/>
        <v>-4.3666923622168868E-2</v>
      </c>
      <c r="F34" t="b">
        <f ca="1">E34&gt;Indices!$D$14</f>
        <v>0</v>
      </c>
    </row>
    <row r="35" spans="1:6" x14ac:dyDescent="0.25">
      <c r="A35" t="s">
        <v>103</v>
      </c>
      <c r="B35" t="str">
        <f>VLOOKUP(A35,'IYR Holdings'!A:B,2,FALSE)</f>
        <v>EASTGROUP PROPERTIES INC.</v>
      </c>
      <c r="C35">
        <f ca="1">INDIRECT(ADDRESS(2+COUNTBLANK(OFFSET('Adjusted Close Price'!$A$1,1,MATCH($A35,'Adjusted Close Price'!$B$1:$DJ$1,0),50,1)),1+MATCH($A35,'Adjusted Close Price'!$B$1:$DJ$1,0),1,1,"Adjusted Close Price"))</f>
        <v>63.559429999999999</v>
      </c>
      <c r="D35">
        <f ca="1">INDIRECT(ADDRESS(1+COUNTA(OFFSET('Adjusted Close Price'!$A$1,1,MATCH($A35,'Adjusted Close Price'!$B$1:$DJ$1,0),500,1)),1+MATCH($A35,'Adjusted Close Price'!$B$1:$DJ$1,0),1,1,"Adjusted Close Price"))</f>
        <v>59.52</v>
      </c>
      <c r="E35" s="3">
        <f t="shared" ca="1" si="0"/>
        <v>-6.355359071030052E-2</v>
      </c>
      <c r="F35" t="b">
        <f ca="1">E35&gt;Indices!$D$14</f>
        <v>0</v>
      </c>
    </row>
    <row r="36" spans="1:6" x14ac:dyDescent="0.25">
      <c r="A36" t="s">
        <v>56</v>
      </c>
      <c r="B36" t="str">
        <f>VLOOKUP(A36,'IYR Holdings'!A:B,2,FALSE)</f>
        <v>EQUITY LIFESTYLE PROPERTIES INC.</v>
      </c>
      <c r="C36">
        <f ca="1">INDIRECT(ADDRESS(2+COUNTBLANK(OFFSET('Adjusted Close Price'!$A$1,1,MATCH($A36,'Adjusted Close Price'!$B$1:$DJ$1,0),50,1)),1+MATCH($A36,'Adjusted Close Price'!$B$1:$DJ$1,0),1,1,"Adjusted Close Price"))</f>
        <v>52.012360000000001</v>
      </c>
      <c r="D36">
        <f ca="1">INDIRECT(ADDRESS(1+COUNTA(OFFSET('Adjusted Close Price'!$A$1,1,MATCH($A36,'Adjusted Close Price'!$B$1:$DJ$1,0),500,1)),1+MATCH($A36,'Adjusted Close Price'!$B$1:$DJ$1,0),1,1,"Adjusted Close Price"))</f>
        <v>54.84</v>
      </c>
      <c r="E36" s="3">
        <f t="shared" ca="1" si="0"/>
        <v>5.43647702200016E-2</v>
      </c>
      <c r="F36" t="b">
        <f ca="1">E36&gt;Indices!$D$14</f>
        <v>1</v>
      </c>
    </row>
    <row r="37" spans="1:6" x14ac:dyDescent="0.25">
      <c r="A37" t="s">
        <v>69</v>
      </c>
      <c r="B37" t="str">
        <f>VLOOKUP(A37,'IYR Holdings'!A:B,2,FALSE)</f>
        <v>EPR PROPERTIES</v>
      </c>
      <c r="C37">
        <f ca="1">INDIRECT(ADDRESS(2+COUNTBLANK(OFFSET('Adjusted Close Price'!$A$1,1,MATCH($A37,'Adjusted Close Price'!$B$1:$DJ$1,0),50,1)),1+MATCH($A37,'Adjusted Close Price'!$B$1:$DJ$1,0),1,1,"Adjusted Close Price"))</f>
        <v>57.778080000000003</v>
      </c>
      <c r="D37">
        <f ca="1">INDIRECT(ADDRESS(1+COUNTA(OFFSET('Adjusted Close Price'!$A$1,1,MATCH($A37,'Adjusted Close Price'!$B$1:$DJ$1,0),500,1)),1+MATCH($A37,'Adjusted Close Price'!$B$1:$DJ$1,0),1,1,"Adjusted Close Price"))</f>
        <v>59.42</v>
      </c>
      <c r="E37" s="3">
        <f t="shared" ca="1" si="0"/>
        <v>2.8417697507428404E-2</v>
      </c>
      <c r="F37" t="b">
        <f ca="1">E37&gt;Indices!$D$14</f>
        <v>1</v>
      </c>
    </row>
    <row r="38" spans="1:6" x14ac:dyDescent="0.25">
      <c r="A38" t="s">
        <v>68</v>
      </c>
      <c r="B38" t="str">
        <f>VLOOKUP(A38,'IYR Holdings'!A:B,2,FALSE)</f>
        <v>EQUITY COMMONWEALTH REIT</v>
      </c>
      <c r="C38">
        <f ca="1">INDIRECT(ADDRESS(2+COUNTBLANK(OFFSET('Adjusted Close Price'!$A$1,1,MATCH($A38,'Adjusted Close Price'!$B$1:$DJ$1,0),50,1)),1+MATCH($A38,'Adjusted Close Price'!$B$1:$DJ$1,0),1,1,"Adjusted Close Price"))</f>
        <v>26.04</v>
      </c>
      <c r="D38">
        <f ca="1">INDIRECT(ADDRESS(1+COUNTA(OFFSET('Adjusted Close Price'!$A$1,1,MATCH($A38,'Adjusted Close Price'!$B$1:$DJ$1,0),500,1)),1+MATCH($A38,'Adjusted Close Price'!$B$1:$DJ$1,0),1,1,"Adjusted Close Price"))</f>
        <v>25.94</v>
      </c>
      <c r="E38" s="3">
        <f t="shared" ca="1" si="0"/>
        <v>-3.8402457757295652E-3</v>
      </c>
      <c r="F38" t="b">
        <f ca="1">E38&gt;Indices!$D$14</f>
        <v>0</v>
      </c>
    </row>
    <row r="39" spans="1:6" x14ac:dyDescent="0.25">
      <c r="A39" t="s">
        <v>5</v>
      </c>
      <c r="B39" t="str">
        <f>VLOOKUP(A39,'IYR Holdings'!A:B,2,FALSE)</f>
        <v>EQUITY RESIDENTIAL REIT</v>
      </c>
      <c r="C39">
        <f ca="1">INDIRECT(ADDRESS(2+COUNTBLANK(OFFSET('Adjusted Close Price'!$A$1,1,MATCH($A39,'Adjusted Close Price'!$B$1:$DJ$1,0),50,1)),1+MATCH($A39,'Adjusted Close Price'!$B$1:$DJ$1,0),1,1,"Adjusted Close Price"))</f>
        <v>72.906049999999993</v>
      </c>
      <c r="D39">
        <f ca="1">INDIRECT(ADDRESS(1+COUNTA(OFFSET('Adjusted Close Price'!$A$1,1,MATCH($A39,'Adjusted Close Price'!$B$1:$DJ$1,0),500,1)),1+MATCH($A39,'Adjusted Close Price'!$B$1:$DJ$1,0),1,1,"Adjusted Close Price"))</f>
        <v>76.489999999999995</v>
      </c>
      <c r="E39" s="3">
        <f t="shared" ca="1" si="0"/>
        <v>4.9158471759202453E-2</v>
      </c>
      <c r="F39" t="b">
        <f ca="1">E39&gt;Indices!$D$14</f>
        <v>1</v>
      </c>
    </row>
    <row r="40" spans="1:6" x14ac:dyDescent="0.25">
      <c r="A40" t="s">
        <v>16</v>
      </c>
      <c r="B40" t="str">
        <f>VLOOKUP(A40,'IYR Holdings'!A:B,2,FALSE)</f>
        <v>ESSEX PROPERTY TRUST REIT INC</v>
      </c>
      <c r="C40">
        <f ca="1">INDIRECT(ADDRESS(2+COUNTBLANK(OFFSET('Adjusted Close Price'!$A$1,1,MATCH($A40,'Adjusted Close Price'!$B$1:$DJ$1,0),50,1)),1+MATCH($A40,'Adjusted Close Price'!$B$1:$DJ$1,0),1,1,"Adjusted Close Price"))</f>
        <v>209.05181999999999</v>
      </c>
      <c r="D40">
        <f ca="1">INDIRECT(ADDRESS(1+COUNTA(OFFSET('Adjusted Close Price'!$A$1,1,MATCH($A40,'Adjusted Close Price'!$B$1:$DJ$1,0),500,1)),1+MATCH($A40,'Adjusted Close Price'!$B$1:$DJ$1,0),1,1,"Adjusted Close Price"))</f>
        <v>227.75</v>
      </c>
      <c r="E40" s="3">
        <f t="shared" ca="1" si="0"/>
        <v>8.9442799397776149E-2</v>
      </c>
      <c r="F40" t="b">
        <f ca="1">E40&gt;Indices!$D$14</f>
        <v>1</v>
      </c>
    </row>
    <row r="41" spans="1:6" x14ac:dyDescent="0.25">
      <c r="A41" t="s">
        <v>30</v>
      </c>
      <c r="B41" t="str">
        <f>VLOOKUP(A41,'IYR Holdings'!A:B,2,FALSE)</f>
        <v>EXTRA SPACE STORAGE INC.</v>
      </c>
      <c r="C41">
        <f ca="1">INDIRECT(ADDRESS(2+COUNTBLANK(OFFSET('Adjusted Close Price'!$A$1,1,MATCH($A41,'Adjusted Close Price'!$B$1:$DJ$1,0),50,1)),1+MATCH($A41,'Adjusted Close Price'!$B$1:$DJ$1,0),1,1,"Adjusted Close Price"))</f>
        <v>58.50723</v>
      </c>
      <c r="D41">
        <f ca="1">INDIRECT(ADDRESS(1+COUNTA(OFFSET('Adjusted Close Price'!$A$1,1,MATCH($A41,'Adjusted Close Price'!$B$1:$DJ$1,0),500,1)),1+MATCH($A41,'Adjusted Close Price'!$B$1:$DJ$1,0),1,1,"Adjusted Close Price"))</f>
        <v>67.33</v>
      </c>
      <c r="E41" s="3">
        <f t="shared" ca="1" si="0"/>
        <v>0.15079794411733385</v>
      </c>
      <c r="F41" t="b">
        <f ca="1">E41&gt;Indices!$D$14</f>
        <v>1</v>
      </c>
    </row>
    <row r="42" spans="1:6" x14ac:dyDescent="0.25">
      <c r="A42" t="s">
        <v>59</v>
      </c>
      <c r="B42" t="str">
        <f>VLOOKUP(A42,'IYR Holdings'!A:B,2,FALSE)</f>
        <v>FOREST CITY ENTERPRISES INC. CL A</v>
      </c>
      <c r="C42">
        <f ca="1">INDIRECT(ADDRESS(2+COUNTBLANK(OFFSET('Adjusted Close Price'!$A$1,1,MATCH($A42,'Adjusted Close Price'!$B$1:$DJ$1,0),50,1)),1+MATCH($A42,'Adjusted Close Price'!$B$1:$DJ$1,0),1,1,"Adjusted Close Price"))</f>
        <v>21.43</v>
      </c>
      <c r="D42">
        <f ca="1">INDIRECT(ADDRESS(1+COUNTA(OFFSET('Adjusted Close Price'!$A$1,1,MATCH($A42,'Adjusted Close Price'!$B$1:$DJ$1,0),500,1)),1+MATCH($A42,'Adjusted Close Price'!$B$1:$DJ$1,0),1,1,"Adjusted Close Price"))</f>
        <v>24.48</v>
      </c>
      <c r="E42" s="3">
        <f t="shared" ca="1" si="0"/>
        <v>0.14232384507699491</v>
      </c>
      <c r="F42" t="b">
        <f ca="1">E42&gt;Indices!$D$14</f>
        <v>1</v>
      </c>
    </row>
    <row r="43" spans="1:6" x14ac:dyDescent="0.25">
      <c r="A43" t="s">
        <v>23</v>
      </c>
      <c r="B43" t="str">
        <f>VLOOKUP(A43,'IYR Holdings'!A:B,2,FALSE)</f>
        <v>FEDERAL REALTY INVESTMENT TRUST RE</v>
      </c>
      <c r="C43">
        <f ca="1">INDIRECT(ADDRESS(2+COUNTBLANK(OFFSET('Adjusted Close Price'!$A$1,1,MATCH($A43,'Adjusted Close Price'!$B$1:$DJ$1,0),50,1)),1+MATCH($A43,'Adjusted Close Price'!$B$1:$DJ$1,0),1,1,"Adjusted Close Price"))</f>
        <v>134.91813999999999</v>
      </c>
      <c r="D43">
        <f ca="1">INDIRECT(ADDRESS(1+COUNTA(OFFSET('Adjusted Close Price'!$A$1,1,MATCH($A43,'Adjusted Close Price'!$B$1:$DJ$1,0),500,1)),1+MATCH($A43,'Adjusted Close Price'!$B$1:$DJ$1,0),1,1,"Adjusted Close Price"))</f>
        <v>140.27000000000001</v>
      </c>
      <c r="E43" s="3">
        <f t="shared" ca="1" si="0"/>
        <v>3.9667460580171184E-2</v>
      </c>
      <c r="F43" t="b">
        <f ca="1">E43&gt;Indices!$D$14</f>
        <v>1</v>
      </c>
    </row>
    <row r="44" spans="1:6" x14ac:dyDescent="0.25">
      <c r="A44" t="s">
        <v>82</v>
      </c>
      <c r="B44" t="str">
        <f>VLOOKUP(A44,'IYR Holdings'!A:B,2,FALSE)</f>
        <v>GEO GROUP REIT INC</v>
      </c>
      <c r="C44">
        <f ca="1">INDIRECT(ADDRESS(2+COUNTBLANK(OFFSET('Adjusted Close Price'!$A$1,1,MATCH($A44,'Adjusted Close Price'!$B$1:$DJ$1,0),50,1)),1+MATCH($A44,'Adjusted Close Price'!$B$1:$DJ$1,0),1,1,"Adjusted Close Price"))</f>
        <v>40.036029999999997</v>
      </c>
      <c r="D44">
        <f ca="1">INDIRECT(ADDRESS(1+COUNTA(OFFSET('Adjusted Close Price'!$A$1,1,MATCH($A44,'Adjusted Close Price'!$B$1:$DJ$1,0),500,1)),1+MATCH($A44,'Adjusted Close Price'!$B$1:$DJ$1,0),1,1,"Adjusted Close Price"))</f>
        <v>42.33</v>
      </c>
      <c r="E44" s="3">
        <f t="shared" ca="1" si="0"/>
        <v>5.7297639151534303E-2</v>
      </c>
      <c r="F44" t="b">
        <f ca="1">E44&gt;Indices!$D$14</f>
        <v>1</v>
      </c>
    </row>
    <row r="45" spans="1:6" x14ac:dyDescent="0.25">
      <c r="A45" t="s">
        <v>13</v>
      </c>
      <c r="B45" t="str">
        <f>VLOOKUP(A45,'IYR Holdings'!A:B,2,FALSE)</f>
        <v>GENERAL GROWTH PROPERTIES REIT INC</v>
      </c>
      <c r="C45">
        <f ca="1">INDIRECT(ADDRESS(2+COUNTBLANK(OFFSET('Adjusted Close Price'!$A$1,1,MATCH($A45,'Adjusted Close Price'!$B$1:$DJ$1,0),50,1)),1+MATCH($A45,'Adjusted Close Price'!$B$1:$DJ$1,0),1,1,"Adjusted Close Price"))</f>
        <v>28.381530000000001</v>
      </c>
      <c r="D45">
        <f ca="1">INDIRECT(ADDRESS(1+COUNTA(OFFSET('Adjusted Close Price'!$A$1,1,MATCH($A45,'Adjusted Close Price'!$B$1:$DJ$1,0),500,1)),1+MATCH($A45,'Adjusted Close Price'!$B$1:$DJ$1,0),1,1,"Adjusted Close Price"))</f>
        <v>28.73</v>
      </c>
      <c r="E45" s="3">
        <f t="shared" ca="1" si="0"/>
        <v>1.2278055481857354E-2</v>
      </c>
      <c r="F45" t="b">
        <f ca="1">E45&gt;Indices!$D$14</f>
        <v>0</v>
      </c>
    </row>
    <row r="46" spans="1:6" x14ac:dyDescent="0.25">
      <c r="A46" t="s">
        <v>77</v>
      </c>
      <c r="B46" t="str">
        <f>VLOOKUP(A46,'IYR Holdings'!A:B,2,FALSE)</f>
        <v>GAMING AND LEISURE PROPERTIES REIT</v>
      </c>
      <c r="C46">
        <f ca="1">INDIRECT(ADDRESS(2+COUNTBLANK(OFFSET('Adjusted Close Price'!$A$1,1,MATCH($A46,'Adjusted Close Price'!$B$1:$DJ$1,0),50,1)),1+MATCH($A46,'Adjusted Close Price'!$B$1:$DJ$1,0),1,1,"Adjusted Close Price"))</f>
        <v>29.207560000000001</v>
      </c>
      <c r="D46">
        <f ca="1">INDIRECT(ADDRESS(1+COUNTA(OFFSET('Adjusted Close Price'!$A$1,1,MATCH($A46,'Adjusted Close Price'!$B$1:$DJ$1,0),500,1)),1+MATCH($A46,'Adjusted Close Price'!$B$1:$DJ$1,0),1,1,"Adjusted Close Price"))</f>
        <v>36.5</v>
      </c>
      <c r="E46" s="3">
        <f t="shared" ca="1" si="0"/>
        <v>0.24967645363049837</v>
      </c>
      <c r="F46" t="b">
        <f ca="1">E46&gt;Indices!$D$14</f>
        <v>1</v>
      </c>
    </row>
    <row r="47" spans="1:6" x14ac:dyDescent="0.25">
      <c r="A47" t="s">
        <v>6</v>
      </c>
      <c r="B47" t="str">
        <f>VLOOKUP(A47,'IYR Holdings'!A:B,2,FALSE)</f>
        <v>HEALTH CARE REIT INC</v>
      </c>
      <c r="C47">
        <f ca="1">INDIRECT(ADDRESS(2+COUNTBLANK(OFFSET('Adjusted Close Price'!$A$1,1,MATCH($A47,'Adjusted Close Price'!$B$1:$DJ$1,0),50,1)),1+MATCH($A47,'Adjusted Close Price'!$B$1:$DJ$1,0),1,1,"Adjusted Close Price"))</f>
        <v>76.172290000000004</v>
      </c>
      <c r="D47">
        <f ca="1">INDIRECT(ADDRESS(1+COUNTA(OFFSET('Adjusted Close Price'!$A$1,1,MATCH($A47,'Adjusted Close Price'!$B$1:$DJ$1,0),500,1)),1+MATCH($A47,'Adjusted Close Price'!$B$1:$DJ$1,0),1,1,"Adjusted Close Price"))</f>
        <v>75.819999999999993</v>
      </c>
      <c r="E47" s="3">
        <f t="shared" ca="1" si="0"/>
        <v>-4.6249101871561251E-3</v>
      </c>
      <c r="F47" t="b">
        <f ca="1">E47&gt;Indices!$D$14</f>
        <v>0</v>
      </c>
    </row>
    <row r="48" spans="1:6" x14ac:dyDescent="0.25">
      <c r="A48" t="s">
        <v>11</v>
      </c>
      <c r="B48" t="str">
        <f>VLOOKUP(A48,'IYR Holdings'!A:B,2,FALSE)</f>
        <v>HCP REIT INC</v>
      </c>
      <c r="C48">
        <f ca="1">INDIRECT(ADDRESS(2+COUNTBLANK(OFFSET('Adjusted Close Price'!$A$1,1,MATCH($A48,'Adjusted Close Price'!$B$1:$DJ$1,0),50,1)),1+MATCH($A48,'Adjusted Close Price'!$B$1:$DJ$1,0),1,1,"Adjusted Close Price"))</f>
        <v>44.291350000000001</v>
      </c>
      <c r="D48">
        <f ca="1">INDIRECT(ADDRESS(1+COUNTA(OFFSET('Adjusted Close Price'!$A$1,1,MATCH($A48,'Adjusted Close Price'!$B$1:$DJ$1,0),500,1)),1+MATCH($A48,'Adjusted Close Price'!$B$1:$DJ$1,0),1,1,"Adjusted Close Price"))</f>
        <v>42.57</v>
      </c>
      <c r="E48" s="3">
        <f t="shared" ca="1" si="0"/>
        <v>-3.8864247759438378E-2</v>
      </c>
      <c r="F48" t="b">
        <f ca="1">E48&gt;Indices!$D$14</f>
        <v>0</v>
      </c>
    </row>
    <row r="49" spans="1:6" x14ac:dyDescent="0.25">
      <c r="A49" t="s">
        <v>42</v>
      </c>
      <c r="B49" t="str">
        <f>VLOOKUP(A49,'IYR Holdings'!A:B,2,FALSE)</f>
        <v>HOWARD HUGHES CORP.</v>
      </c>
      <c r="C49">
        <f ca="1">INDIRECT(ADDRESS(2+COUNTBLANK(OFFSET('Adjusted Close Price'!$A$1,1,MATCH($A49,'Adjusted Close Price'!$B$1:$DJ$1,0),50,1)),1+MATCH($A49,'Adjusted Close Price'!$B$1:$DJ$1,0),1,1,"Adjusted Close Price"))</f>
        <v>130.55000000000001</v>
      </c>
      <c r="D49">
        <f ca="1">INDIRECT(ADDRESS(1+COUNTA(OFFSET('Adjusted Close Price'!$A$1,1,MATCH($A49,'Adjusted Close Price'!$B$1:$DJ$1,0),500,1)),1+MATCH($A49,'Adjusted Close Price'!$B$1:$DJ$1,0),1,1,"Adjusted Close Price"))</f>
        <v>152.13999999999999</v>
      </c>
      <c r="E49" s="3">
        <f t="shared" ca="1" si="0"/>
        <v>0.16537725009574855</v>
      </c>
      <c r="F49" t="b">
        <f ca="1">E49&gt;Indices!$D$14</f>
        <v>1</v>
      </c>
    </row>
    <row r="50" spans="1:6" x14ac:dyDescent="0.25">
      <c r="A50" t="s">
        <v>57</v>
      </c>
      <c r="B50" t="str">
        <f>VLOOKUP(A50,'IYR Holdings'!A:B,2,FALSE)</f>
        <v>HIGHWOODS PROPERTIES INC.</v>
      </c>
      <c r="C50">
        <f ca="1">INDIRECT(ADDRESS(2+COUNTBLANK(OFFSET('Adjusted Close Price'!$A$1,1,MATCH($A50,'Adjusted Close Price'!$B$1:$DJ$1,0),50,1)),1+MATCH($A50,'Adjusted Close Price'!$B$1:$DJ$1,0),1,1,"Adjusted Close Price"))</f>
        <v>44.536540000000002</v>
      </c>
      <c r="D50">
        <f ca="1">INDIRECT(ADDRESS(1+COUNTA(OFFSET('Adjusted Close Price'!$A$1,1,MATCH($A50,'Adjusted Close Price'!$B$1:$DJ$1,0),500,1)),1+MATCH($A50,'Adjusted Close Price'!$B$1:$DJ$1,0),1,1,"Adjusted Close Price"))</f>
        <v>45.07</v>
      </c>
      <c r="E50" s="3">
        <f t="shared" ca="1" si="0"/>
        <v>1.1978029725703838E-2</v>
      </c>
      <c r="F50" t="b">
        <f ca="1">E50&gt;Indices!$D$14</f>
        <v>0</v>
      </c>
    </row>
    <row r="51" spans="1:6" x14ac:dyDescent="0.25">
      <c r="A51" t="s">
        <v>63</v>
      </c>
      <c r="B51" t="str">
        <f>VLOOKUP(A51,'IYR Holdings'!A:B,2,FALSE)</f>
        <v>HOME PROPERTIES INC.</v>
      </c>
      <c r="C51">
        <f ca="1">INDIRECT(ADDRESS(2+COUNTBLANK(OFFSET('Adjusted Close Price'!$A$1,1,MATCH($A51,'Adjusted Close Price'!$B$1:$DJ$1,0),50,1)),1+MATCH($A51,'Adjusted Close Price'!$B$1:$DJ$1,0),1,1,"Adjusted Close Price"))</f>
        <v>65.847819999999999</v>
      </c>
      <c r="D51">
        <f ca="1">INDIRECT(ADDRESS(1+COUNTA(OFFSET('Adjusted Close Price'!$A$1,1,MATCH($A51,'Adjusted Close Price'!$B$1:$DJ$1,0),500,1)),1+MATCH($A51,'Adjusted Close Price'!$B$1:$DJ$1,0),1,1,"Adjusted Close Price"))</f>
        <v>68.87</v>
      </c>
      <c r="E51" s="3">
        <f t="shared" ca="1" si="0"/>
        <v>4.589643210663627E-2</v>
      </c>
      <c r="F51" t="b">
        <f ca="1">E51&gt;Indices!$D$14</f>
        <v>1</v>
      </c>
    </row>
    <row r="52" spans="1:6" x14ac:dyDescent="0.25">
      <c r="A52" t="s">
        <v>53</v>
      </c>
      <c r="B52" t="str">
        <f>VLOOKUP(A52,'IYR Holdings'!A:B,2,FALSE)</f>
        <v>HOSPITALITY PROPERTIES TRUST REIT</v>
      </c>
      <c r="C52">
        <f ca="1">INDIRECT(ADDRESS(2+COUNTBLANK(OFFSET('Adjusted Close Price'!$A$1,1,MATCH($A52,'Adjusted Close Price'!$B$1:$DJ$1,0),50,1)),1+MATCH($A52,'Adjusted Close Price'!$B$1:$DJ$1,0),1,1,"Adjusted Close Price"))</f>
        <v>30.488230000000001</v>
      </c>
      <c r="D52">
        <f ca="1">INDIRECT(ADDRESS(1+COUNTA(OFFSET('Adjusted Close Price'!$A$1,1,MATCH($A52,'Adjusted Close Price'!$B$1:$DJ$1,0),500,1)),1+MATCH($A52,'Adjusted Close Price'!$B$1:$DJ$1,0),1,1,"Adjusted Close Price"))</f>
        <v>31.41</v>
      </c>
      <c r="E52" s="3">
        <f t="shared" ca="1" si="0"/>
        <v>3.0233634422201571E-2</v>
      </c>
      <c r="F52" t="b">
        <f ca="1">E52&gt;Indices!$D$14</f>
        <v>1</v>
      </c>
    </row>
    <row r="53" spans="1:6" x14ac:dyDescent="0.25">
      <c r="A53" t="s">
        <v>95</v>
      </c>
      <c r="B53" t="str">
        <f>VLOOKUP(A53,'IYR Holdings'!A:B,2,FALSE)</f>
        <v>HEALTHCARE REALTY TRUST REIT INC</v>
      </c>
      <c r="C53">
        <f ca="1">INDIRECT(ADDRESS(2+COUNTBLANK(OFFSET('Adjusted Close Price'!$A$1,1,MATCH($A53,'Adjusted Close Price'!$B$1:$DJ$1,0),50,1)),1+MATCH($A53,'Adjusted Close Price'!$B$1:$DJ$1,0),1,1,"Adjusted Close Price"))</f>
        <v>27.452539999999999</v>
      </c>
      <c r="D53">
        <f ca="1">INDIRECT(ADDRESS(1+COUNTA(OFFSET('Adjusted Close Price'!$A$1,1,MATCH($A53,'Adjusted Close Price'!$B$1:$DJ$1,0),500,1)),1+MATCH($A53,'Adjusted Close Price'!$B$1:$DJ$1,0),1,1,"Adjusted Close Price"))</f>
        <v>26.88</v>
      </c>
      <c r="E53" s="3">
        <f t="shared" ca="1" si="0"/>
        <v>-2.0855629388027486E-2</v>
      </c>
      <c r="F53" t="b">
        <f ca="1">E53&gt;Indices!$D$14</f>
        <v>0</v>
      </c>
    </row>
    <row r="54" spans="1:6" x14ac:dyDescent="0.25">
      <c r="A54" t="s">
        <v>15</v>
      </c>
      <c r="B54" t="str">
        <f>VLOOKUP(A54,'IYR Holdings'!A:B,2,FALSE)</f>
        <v>HOST HOTELS &amp; RESORTS REIT INC</v>
      </c>
      <c r="C54">
        <f ca="1">INDIRECT(ADDRESS(2+COUNTBLANK(OFFSET('Adjusted Close Price'!$A$1,1,MATCH($A54,'Adjusted Close Price'!$B$1:$DJ$1,0),50,1)),1+MATCH($A54,'Adjusted Close Price'!$B$1:$DJ$1,0),1,1,"Adjusted Close Price"))</f>
        <v>23.575189999999999</v>
      </c>
      <c r="D54">
        <f ca="1">INDIRECT(ADDRESS(1+COUNTA(OFFSET('Adjusted Close Price'!$A$1,1,MATCH($A54,'Adjusted Close Price'!$B$1:$DJ$1,0),500,1)),1+MATCH($A54,'Adjusted Close Price'!$B$1:$DJ$1,0),1,1,"Adjusted Close Price"))</f>
        <v>20.68</v>
      </c>
      <c r="E54" s="3">
        <f t="shared" ca="1" si="0"/>
        <v>-0.12280664546075767</v>
      </c>
      <c r="F54" t="b">
        <f ca="1">E54&gt;Indices!$D$14</f>
        <v>0</v>
      </c>
    </row>
    <row r="55" spans="1:6" x14ac:dyDescent="0.25">
      <c r="A55" t="s">
        <v>73</v>
      </c>
      <c r="B55" t="str">
        <f>VLOOKUP(A55,'IYR Holdings'!A:B,2,FALSE)</f>
        <v>HEALTHCARE TRUST OF AMERICA REIT C</v>
      </c>
      <c r="C55">
        <f ca="1">INDIRECT(ADDRESS(2+COUNTBLANK(OFFSET('Adjusted Close Price'!$A$1,1,MATCH($A55,'Adjusted Close Price'!$B$1:$DJ$1,0),50,1)),1+MATCH($A55,'Adjusted Close Price'!$B$1:$DJ$1,0),1,1,"Adjusted Close Price"))</f>
        <v>27.100899999999999</v>
      </c>
      <c r="D55">
        <f ca="1">INDIRECT(ADDRESS(1+COUNTA(OFFSET('Adjusted Close Price'!$A$1,1,MATCH($A55,'Adjusted Close Price'!$B$1:$DJ$1,0),500,1)),1+MATCH($A55,'Adjusted Close Price'!$B$1:$DJ$1,0),1,1,"Adjusted Close Price"))</f>
        <v>27</v>
      </c>
      <c r="E55" s="3">
        <f t="shared" ca="1" si="0"/>
        <v>-3.7231235863015369E-3</v>
      </c>
      <c r="F55" t="b">
        <f ca="1">E55&gt;Indices!$D$14</f>
        <v>0</v>
      </c>
    </row>
    <row r="56" spans="1:6" x14ac:dyDescent="0.25">
      <c r="A56" t="s">
        <v>106</v>
      </c>
      <c r="B56" t="str">
        <f>VLOOKUP(A56,'IYR Holdings'!A:B,2,FALSE)</f>
        <v>HATTERAS FINANCIAL CORP.</v>
      </c>
      <c r="C56">
        <f ca="1">INDIRECT(ADDRESS(2+COUNTBLANK(OFFSET('Adjusted Close Price'!$A$1,1,MATCH($A56,'Adjusted Close Price'!$B$1:$DJ$1,0),50,1)),1+MATCH($A56,'Adjusted Close Price'!$B$1:$DJ$1,0),1,1,"Adjusted Close Price"))</f>
        <v>18.247050000000002</v>
      </c>
      <c r="D56">
        <f ca="1">INDIRECT(ADDRESS(1+COUNTA(OFFSET('Adjusted Close Price'!$A$1,1,MATCH($A56,'Adjusted Close Price'!$B$1:$DJ$1,0),500,1)),1+MATCH($A56,'Adjusted Close Price'!$B$1:$DJ$1,0),1,1,"Adjusted Close Price"))</f>
        <v>18.510000000000002</v>
      </c>
      <c r="E56" s="3">
        <f t="shared" ca="1" si="0"/>
        <v>1.4410548554423865E-2</v>
      </c>
      <c r="F56" t="b">
        <f ca="1">E56&gt;Indices!$D$14</f>
        <v>0</v>
      </c>
    </row>
    <row r="57" spans="1:6" x14ac:dyDescent="0.25">
      <c r="A57" t="s">
        <v>33</v>
      </c>
      <c r="B57" t="str">
        <f>VLOOKUP(A57,'IYR Holdings'!A:B,2,FALSE)</f>
        <v>IRON MOUNTAIN INC</v>
      </c>
      <c r="C57">
        <f ca="1">INDIRECT(ADDRESS(2+COUNTBLANK(OFFSET('Adjusted Close Price'!$A$1,1,MATCH($A57,'Adjusted Close Price'!$B$1:$DJ$1,0),50,1)),1+MATCH($A57,'Adjusted Close Price'!$B$1:$DJ$1,0),1,1,"Adjusted Close Price"))</f>
        <v>38.465049999999998</v>
      </c>
      <c r="D57">
        <f ca="1">INDIRECT(ADDRESS(1+COUNTA(OFFSET('Adjusted Close Price'!$A$1,1,MATCH($A57,'Adjusted Close Price'!$B$1:$DJ$1,0),500,1)),1+MATCH($A57,'Adjusted Close Price'!$B$1:$DJ$1,0),1,1,"Adjusted Close Price"))</f>
        <v>36.5</v>
      </c>
      <c r="E57" s="3">
        <f t="shared" ca="1" si="0"/>
        <v>-5.108663579015231E-2</v>
      </c>
      <c r="F57" t="b">
        <f ca="1">E57&gt;Indices!$D$14</f>
        <v>0</v>
      </c>
    </row>
    <row r="58" spans="1:6" x14ac:dyDescent="0.25">
      <c r="A58" t="s">
        <v>104</v>
      </c>
      <c r="B58" t="str">
        <f>VLOOKUP(A58,'IYR Holdings'!A:B,2,FALSE)</f>
        <v>INVESCO MORTGAGE CAPITAL INC.</v>
      </c>
      <c r="C58">
        <f ca="1">INDIRECT(ADDRESS(2+COUNTBLANK(OFFSET('Adjusted Close Price'!$A$1,1,MATCH($A58,'Adjusted Close Price'!$B$1:$DJ$1,0),50,1)),1+MATCH($A58,'Adjusted Close Price'!$B$1:$DJ$1,0),1,1,"Adjusted Close Price"))</f>
        <v>15.219290000000001</v>
      </c>
      <c r="D58">
        <f ca="1">INDIRECT(ADDRESS(1+COUNTA(OFFSET('Adjusted Close Price'!$A$1,1,MATCH($A58,'Adjusted Close Price'!$B$1:$DJ$1,0),500,1)),1+MATCH($A58,'Adjusted Close Price'!$B$1:$DJ$1,0),1,1,"Adjusted Close Price"))</f>
        <v>15.74</v>
      </c>
      <c r="E58" s="3">
        <f t="shared" ca="1" si="0"/>
        <v>3.4213816807485718E-2</v>
      </c>
      <c r="F58" t="b">
        <f ca="1">E58&gt;Indices!$D$14</f>
        <v>1</v>
      </c>
    </row>
    <row r="59" spans="1:6" x14ac:dyDescent="0.25">
      <c r="A59" t="s">
        <v>29</v>
      </c>
      <c r="B59" t="str">
        <f>VLOOKUP(A59,'IYR Holdings'!A:B,2,FALSE)</f>
        <v>JONES LANG LASALLE INC.</v>
      </c>
      <c r="C59">
        <f ca="1">INDIRECT(ADDRESS(2+COUNTBLANK(OFFSET('Adjusted Close Price'!$A$1,1,MATCH($A59,'Adjusted Close Price'!$B$1:$DJ$1,0),50,1)),1+MATCH($A59,'Adjusted Close Price'!$B$1:$DJ$1,0),1,1,"Adjusted Close Price"))</f>
        <v>151.36000000000001</v>
      </c>
      <c r="D59">
        <f ca="1">INDIRECT(ADDRESS(1+COUNTA(OFFSET('Adjusted Close Price'!$A$1,1,MATCH($A59,'Adjusted Close Price'!$B$1:$DJ$1,0),500,1)),1+MATCH($A59,'Adjusted Close Price'!$B$1:$DJ$1,0),1,1,"Adjusted Close Price"))</f>
        <v>166.12</v>
      </c>
      <c r="E59" s="3">
        <f t="shared" ca="1" si="0"/>
        <v>9.7515856236786394E-2</v>
      </c>
      <c r="F59" t="b">
        <f ca="1">E59&gt;Indices!$D$14</f>
        <v>1</v>
      </c>
    </row>
    <row r="60" spans="1:6" x14ac:dyDescent="0.25">
      <c r="A60" t="s">
        <v>112</v>
      </c>
      <c r="B60" t="str">
        <f>VLOOKUP(A60,'IYR Holdings'!A:B,2,FALSE)</f>
        <v>ST. JOE CO.</v>
      </c>
      <c r="C60">
        <f ca="1">INDIRECT(ADDRESS(2+COUNTBLANK(OFFSET('Adjusted Close Price'!$A$1,1,MATCH($A60,'Adjusted Close Price'!$B$1:$DJ$1,0),50,1)),1+MATCH($A60,'Adjusted Close Price'!$B$1:$DJ$1,0),1,1,"Adjusted Close Price"))</f>
        <v>18.3</v>
      </c>
      <c r="D60">
        <f ca="1">INDIRECT(ADDRESS(1+COUNTA(OFFSET('Adjusted Close Price'!$A$1,1,MATCH($A60,'Adjusted Close Price'!$B$1:$DJ$1,0),500,1)),1+MATCH($A60,'Adjusted Close Price'!$B$1:$DJ$1,0),1,1,"Adjusted Close Price"))</f>
        <v>18.66</v>
      </c>
      <c r="E60" s="3">
        <f t="shared" ca="1" si="0"/>
        <v>1.9672131147540951E-2</v>
      </c>
      <c r="F60" t="b">
        <f ca="1">E60&gt;Indices!$D$14</f>
        <v>0</v>
      </c>
    </row>
    <row r="61" spans="1:6" x14ac:dyDescent="0.25">
      <c r="A61" t="s">
        <v>21</v>
      </c>
      <c r="B61" t="str">
        <f>VLOOKUP(A61,'IYR Holdings'!A:B,2,FALSE)</f>
        <v>KIMCO REALTY REIT CORP</v>
      </c>
      <c r="C61">
        <f ca="1">INDIRECT(ADDRESS(2+COUNTBLANK(OFFSET('Adjusted Close Price'!$A$1,1,MATCH($A61,'Adjusted Close Price'!$B$1:$DJ$1,0),50,1)),1+MATCH($A61,'Adjusted Close Price'!$B$1:$DJ$1,0),1,1,"Adjusted Close Price"))</f>
        <v>25.232420000000001</v>
      </c>
      <c r="D61">
        <f ca="1">INDIRECT(ADDRESS(1+COUNTA(OFFSET('Adjusted Close Price'!$A$1,1,MATCH($A61,'Adjusted Close Price'!$B$1:$DJ$1,0),500,1)),1+MATCH($A61,'Adjusted Close Price'!$B$1:$DJ$1,0),1,1,"Adjusted Close Price"))</f>
        <v>25.2</v>
      </c>
      <c r="E61" s="3">
        <f t="shared" ca="1" si="0"/>
        <v>-1.28485496040419E-3</v>
      </c>
      <c r="F61" t="b">
        <f ca="1">E61&gt;Indices!$D$14</f>
        <v>0</v>
      </c>
    </row>
    <row r="62" spans="1:6" x14ac:dyDescent="0.25">
      <c r="A62" t="s">
        <v>36</v>
      </c>
      <c r="B62" t="str">
        <f>VLOOKUP(A62,'IYR Holdings'!A:B,2,FALSE)</f>
        <v>KILROY REALTY CORP.</v>
      </c>
      <c r="C62">
        <f ca="1">INDIRECT(ADDRESS(2+COUNTBLANK(OFFSET('Adjusted Close Price'!$A$1,1,MATCH($A62,'Adjusted Close Price'!$B$1:$DJ$1,0),50,1)),1+MATCH($A62,'Adjusted Close Price'!$B$1:$DJ$1,0),1,1,"Adjusted Close Price"))</f>
        <v>70.155119999999997</v>
      </c>
      <c r="D62">
        <f ca="1">INDIRECT(ADDRESS(1+COUNTA(OFFSET('Adjusted Close Price'!$A$1,1,MATCH($A62,'Adjusted Close Price'!$B$1:$DJ$1,0),500,1)),1+MATCH($A62,'Adjusted Close Price'!$B$1:$DJ$1,0),1,1,"Adjusted Close Price"))</f>
        <v>73.790000000000006</v>
      </c>
      <c r="E62" s="3">
        <f t="shared" ca="1" si="0"/>
        <v>5.1812041658541953E-2</v>
      </c>
      <c r="F62" t="b">
        <f ca="1">E62&gt;Indices!$D$14</f>
        <v>1</v>
      </c>
    </row>
    <row r="63" spans="1:6" x14ac:dyDescent="0.25">
      <c r="A63" t="s">
        <v>98</v>
      </c>
      <c r="B63" t="str">
        <f>VLOOKUP(A63,'IYR Holdings'!A:B,2,FALSE)</f>
        <v>KITE REALTY GROUP TRUST REIT</v>
      </c>
      <c r="C63">
        <f ca="1">INDIRECT(ADDRESS(2+COUNTBLANK(OFFSET('Adjusted Close Price'!$A$1,1,MATCH($A63,'Adjusted Close Price'!$B$1:$DJ$1,0),50,1)),1+MATCH($A63,'Adjusted Close Price'!$B$1:$DJ$1,0),1,1,"Adjusted Close Price"))</f>
        <v>28.570409999999999</v>
      </c>
      <c r="D63">
        <f ca="1">INDIRECT(ADDRESS(1+COUNTA(OFFSET('Adjusted Close Price'!$A$1,1,MATCH($A63,'Adjusted Close Price'!$B$1:$DJ$1,0),500,1)),1+MATCH($A63,'Adjusted Close Price'!$B$1:$DJ$1,0),1,1,"Adjusted Close Price"))</f>
        <v>27.2</v>
      </c>
      <c r="E63" s="3">
        <f t="shared" ca="1" si="0"/>
        <v>-4.7966059990038633E-2</v>
      </c>
      <c r="F63" t="b">
        <f ca="1">E63&gt;Indices!$D$14</f>
        <v>0</v>
      </c>
    </row>
    <row r="64" spans="1:6" x14ac:dyDescent="0.25">
      <c r="A64" t="s">
        <v>48</v>
      </c>
      <c r="B64" t="str">
        <f>VLOOKUP(A64,'IYR Holdings'!A:B,2,FALSE)</f>
        <v>LAMAR ADVERTISING COMPANY ORD CLAS</v>
      </c>
      <c r="C64">
        <f ca="1">INDIRECT(ADDRESS(2+COUNTBLANK(OFFSET('Adjusted Close Price'!$A$1,1,MATCH($A64,'Adjusted Close Price'!$B$1:$DJ$1,0),50,1)),1+MATCH($A64,'Adjusted Close Price'!$B$1:$DJ$1,0),1,1,"Adjusted Close Price"))</f>
        <v>53.143270000000001</v>
      </c>
      <c r="D64">
        <f ca="1">INDIRECT(ADDRESS(1+COUNTA(OFFSET('Adjusted Close Price'!$A$1,1,MATCH($A64,'Adjusted Close Price'!$B$1:$DJ$1,0),500,1)),1+MATCH($A64,'Adjusted Close Price'!$B$1:$DJ$1,0),1,1,"Adjusted Close Price"))</f>
        <v>60.48</v>
      </c>
      <c r="E64" s="3">
        <f t="shared" ca="1" si="0"/>
        <v>0.13805567478252648</v>
      </c>
      <c r="F64" t="b">
        <f ca="1">E64&gt;Indices!$D$14</f>
        <v>1</v>
      </c>
    </row>
    <row r="65" spans="1:6" x14ac:dyDescent="0.25">
      <c r="A65" t="s">
        <v>58</v>
      </c>
      <c r="B65" t="str">
        <f>VLOOKUP(A65,'IYR Holdings'!A:B,2,FALSE)</f>
        <v>LASALLE HOTEL PROPERTIES</v>
      </c>
      <c r="C65">
        <f ca="1">INDIRECT(ADDRESS(2+COUNTBLANK(OFFSET('Adjusted Close Price'!$A$1,1,MATCH($A65,'Adjusted Close Price'!$B$1:$DJ$1,0),50,1)),1+MATCH($A65,'Adjusted Close Price'!$B$1:$DJ$1,0),1,1,"Adjusted Close Price"))</f>
        <v>40.540709999999997</v>
      </c>
      <c r="D65">
        <f ca="1">INDIRECT(ADDRESS(1+COUNTA(OFFSET('Adjusted Close Price'!$A$1,1,MATCH($A65,'Adjusted Close Price'!$B$1:$DJ$1,0),500,1)),1+MATCH($A65,'Adjusted Close Price'!$B$1:$DJ$1,0),1,1,"Adjusted Close Price"))</f>
        <v>38.5</v>
      </c>
      <c r="E65" s="3">
        <f t="shared" ca="1" si="0"/>
        <v>-5.0337302923407046E-2</v>
      </c>
      <c r="F65" t="b">
        <f ca="1">E65&gt;Indices!$D$14</f>
        <v>0</v>
      </c>
    </row>
    <row r="66" spans="1:6" x14ac:dyDescent="0.25">
      <c r="A66" t="s">
        <v>46</v>
      </c>
      <c r="B66" t="str">
        <f>VLOOKUP(A66,'IYR Holdings'!A:B,2,FALSE)</f>
        <v>LIBERTY PROPERTY REIT TRUST</v>
      </c>
      <c r="C66">
        <f ca="1">INDIRECT(ADDRESS(2+COUNTBLANK(OFFSET('Adjusted Close Price'!$A$1,1,MATCH($A66,'Adjusted Close Price'!$B$1:$DJ$1,0),50,1)),1+MATCH($A66,'Adjusted Close Price'!$B$1:$DJ$1,0),1,1,"Adjusted Close Price"))</f>
        <v>37.399509999999999</v>
      </c>
      <c r="D66">
        <f ca="1">INDIRECT(ADDRESS(1+COUNTA(OFFSET('Adjusted Close Price'!$A$1,1,MATCH($A66,'Adjusted Close Price'!$B$1:$DJ$1,0),500,1)),1+MATCH($A66,'Adjusted Close Price'!$B$1:$DJ$1,0),1,1,"Adjusted Close Price"))</f>
        <v>35.56</v>
      </c>
      <c r="E66" s="3">
        <f t="shared" ca="1" si="0"/>
        <v>-4.918540376598509E-2</v>
      </c>
      <c r="F66" t="b">
        <f ca="1">E66&gt;Indices!$D$14</f>
        <v>0</v>
      </c>
    </row>
    <row r="67" spans="1:6" x14ac:dyDescent="0.25">
      <c r="A67" t="s">
        <v>102</v>
      </c>
      <c r="B67" t="str">
        <f>VLOOKUP(A67,'IYR Holdings'!A:B,2,FALSE)</f>
        <v>LEXINGTON REALTY TRUST REIT</v>
      </c>
      <c r="C67">
        <f ca="1">INDIRECT(ADDRESS(2+COUNTBLANK(OFFSET('Adjusted Close Price'!$A$1,1,MATCH($A67,'Adjusted Close Price'!$B$1:$DJ$1,0),50,1)),1+MATCH($A67,'Adjusted Close Price'!$B$1:$DJ$1,0),1,1,"Adjusted Close Price"))</f>
        <v>10.99996</v>
      </c>
      <c r="D67">
        <f ca="1">INDIRECT(ADDRESS(1+COUNTA(OFFSET('Adjusted Close Price'!$A$1,1,MATCH($A67,'Adjusted Close Price'!$B$1:$DJ$1,0),500,1)),1+MATCH($A67,'Adjusted Close Price'!$B$1:$DJ$1,0),1,1,"Adjusted Close Price"))</f>
        <v>9.6199999999999992</v>
      </c>
      <c r="E67" s="3">
        <f t="shared" ref="E67:E114" ca="1" si="1">(D67-C67)/C67</f>
        <v>-0.12545136527769196</v>
      </c>
      <c r="F67" t="b">
        <f ca="1">E67&gt;Indices!$D$14</f>
        <v>0</v>
      </c>
    </row>
    <row r="68" spans="1:6" x14ac:dyDescent="0.25">
      <c r="A68" t="s">
        <v>41</v>
      </c>
      <c r="B68" t="str">
        <f>VLOOKUP(A68,'IYR Holdings'!A:B,2,FALSE)</f>
        <v>MID-AMERICA APARTMENT COMMUNITIES</v>
      </c>
      <c r="C68">
        <f ca="1">INDIRECT(ADDRESS(2+COUNTBLANK(OFFSET('Adjusted Close Price'!$A$1,1,MATCH($A68,'Adjusted Close Price'!$B$1:$DJ$1,0),50,1)),1+MATCH($A68,'Adjusted Close Price'!$B$1:$DJ$1,0),1,1,"Adjusted Close Price"))</f>
        <v>74.657349999999994</v>
      </c>
      <c r="D68">
        <f ca="1">INDIRECT(ADDRESS(1+COUNTA(OFFSET('Adjusted Close Price'!$A$1,1,MATCH($A68,'Adjusted Close Price'!$B$1:$DJ$1,0),500,1)),1+MATCH($A68,'Adjusted Close Price'!$B$1:$DJ$1,0),1,1,"Adjusted Close Price"))</f>
        <v>77.06</v>
      </c>
      <c r="E68" s="3">
        <f t="shared" ca="1" si="1"/>
        <v>3.2182363826200752E-2</v>
      </c>
      <c r="F68" t="b">
        <f ca="1">E68&gt;Indices!$D$14</f>
        <v>1</v>
      </c>
    </row>
    <row r="69" spans="1:6" x14ac:dyDescent="0.25">
      <c r="A69" t="s">
        <v>18</v>
      </c>
      <c r="B69" t="str">
        <f>VLOOKUP(A69,'IYR Holdings'!A:B,2,FALSE)</f>
        <v>MACERICH REIT</v>
      </c>
      <c r="C69">
        <f ca="1">INDIRECT(ADDRESS(2+COUNTBLANK(OFFSET('Adjusted Close Price'!$A$1,1,MATCH($A69,'Adjusted Close Price'!$B$1:$DJ$1,0),50,1)),1+MATCH($A69,'Adjusted Close Price'!$B$1:$DJ$1,0),1,1,"Adjusted Close Price"))</f>
        <v>83.497559999999993</v>
      </c>
      <c r="D69">
        <f ca="1">INDIRECT(ADDRESS(1+COUNTA(OFFSET('Adjusted Close Price'!$A$1,1,MATCH($A69,'Adjusted Close Price'!$B$1:$DJ$1,0),500,1)),1+MATCH($A69,'Adjusted Close Price'!$B$1:$DJ$1,0),1,1,"Adjusted Close Price"))</f>
        <v>82.34</v>
      </c>
      <c r="E69" s="3">
        <f t="shared" ca="1" si="1"/>
        <v>-1.3863399122082006E-2</v>
      </c>
      <c r="F69" t="b">
        <f ca="1">E69&gt;Indices!$D$14</f>
        <v>0</v>
      </c>
    </row>
    <row r="70" spans="1:6" x14ac:dyDescent="0.25">
      <c r="A70" t="s">
        <v>87</v>
      </c>
      <c r="B70" t="str">
        <f>VLOOKUP(A70,'IYR Holdings'!A:B,2,FALSE)</f>
        <v>MFA FINANCIAL INC.</v>
      </c>
      <c r="C70">
        <f ca="1">INDIRECT(ADDRESS(2+COUNTBLANK(OFFSET('Adjusted Close Price'!$A$1,1,MATCH($A70,'Adjusted Close Price'!$B$1:$DJ$1,0),50,1)),1+MATCH($A70,'Adjusted Close Price'!$B$1:$DJ$1,0),1,1,"Adjusted Close Price"))</f>
        <v>7.9017099999999996</v>
      </c>
      <c r="D70">
        <f ca="1">INDIRECT(ADDRESS(1+COUNTA(OFFSET('Adjusted Close Price'!$A$1,1,MATCH($A70,'Adjusted Close Price'!$B$1:$DJ$1,0),500,1)),1+MATCH($A70,'Adjusted Close Price'!$B$1:$DJ$1,0),1,1,"Adjusted Close Price"))</f>
        <v>7.96</v>
      </c>
      <c r="E70" s="3">
        <f t="shared" ca="1" si="1"/>
        <v>7.3768842440434289E-3</v>
      </c>
      <c r="F70" t="b">
        <f ca="1">E70&gt;Indices!$D$14</f>
        <v>0</v>
      </c>
    </row>
    <row r="71" spans="1:6" x14ac:dyDescent="0.25">
      <c r="A71" t="s">
        <v>83</v>
      </c>
      <c r="B71" t="str">
        <f>VLOOKUP(A71,'IYR Holdings'!A:B,2,FALSE)</f>
        <v>MEDICAL PROPERTIES TRUST REIT INC</v>
      </c>
      <c r="C71">
        <f ca="1">INDIRECT(ADDRESS(2+COUNTBLANK(OFFSET('Adjusted Close Price'!$A$1,1,MATCH($A71,'Adjusted Close Price'!$B$1:$DJ$1,0),50,1)),1+MATCH($A71,'Adjusted Close Price'!$B$1:$DJ$1,0),1,1,"Adjusted Close Price"))</f>
        <v>13.8246</v>
      </c>
      <c r="D71">
        <f ca="1">INDIRECT(ADDRESS(1+COUNTA(OFFSET('Adjusted Close Price'!$A$1,1,MATCH($A71,'Adjusted Close Price'!$B$1:$DJ$1,0),500,1)),1+MATCH($A71,'Adjusted Close Price'!$B$1:$DJ$1,0),1,1,"Adjusted Close Price"))</f>
        <v>14.6</v>
      </c>
      <c r="E71" s="3">
        <f t="shared" ca="1" si="1"/>
        <v>5.6088422088161644E-2</v>
      </c>
      <c r="F71" t="b">
        <f ca="1">E71&gt;Indices!$D$14</f>
        <v>1</v>
      </c>
    </row>
    <row r="72" spans="1:6" x14ac:dyDescent="0.25">
      <c r="A72" t="s">
        <v>22</v>
      </c>
      <c r="B72" t="str">
        <f>VLOOKUP(A72,'IYR Holdings'!A:B,2,FALSE)</f>
        <v>ANNALY CAPITAL MANAGEMENT REIT INC</v>
      </c>
      <c r="C72">
        <f ca="1">INDIRECT(ADDRESS(2+COUNTBLANK(OFFSET('Adjusted Close Price'!$A$1,1,MATCH($A72,'Adjusted Close Price'!$B$1:$DJ$1,0),50,1)),1+MATCH($A72,'Adjusted Close Price'!$B$1:$DJ$1,0),1,1,"Adjusted Close Price"))</f>
        <v>10.7339</v>
      </c>
      <c r="D72">
        <f ca="1">INDIRECT(ADDRESS(1+COUNTA(OFFSET('Adjusted Close Price'!$A$1,1,MATCH($A72,'Adjusted Close Price'!$B$1:$DJ$1,0),500,1)),1+MATCH($A72,'Adjusted Close Price'!$B$1:$DJ$1,0),1,1,"Adjusted Close Price"))</f>
        <v>10.26</v>
      </c>
      <c r="E72" s="3">
        <f t="shared" ca="1" si="1"/>
        <v>-4.4149843020710129E-2</v>
      </c>
      <c r="F72" t="b">
        <f ca="1">E72&gt;Indices!$D$14</f>
        <v>0</v>
      </c>
    </row>
    <row r="73" spans="1:6" x14ac:dyDescent="0.25">
      <c r="A73" t="s">
        <v>44</v>
      </c>
      <c r="B73" t="str">
        <f>VLOOKUP(A73,'IYR Holdings'!A:B,2,FALSE)</f>
        <v>NATIONAL RETAIL PROPERTIES INC.</v>
      </c>
      <c r="C73">
        <f ca="1">INDIRECT(ADDRESS(2+COUNTBLANK(OFFSET('Adjusted Close Price'!$A$1,1,MATCH($A73,'Adjusted Close Price'!$B$1:$DJ$1,0),50,1)),1+MATCH($A73,'Adjusted Close Price'!$B$1:$DJ$1,0),1,1,"Adjusted Close Price"))</f>
        <v>39.518439999999998</v>
      </c>
      <c r="D73">
        <f ca="1">INDIRECT(ADDRESS(1+COUNTA(OFFSET('Adjusted Close Price'!$A$1,1,MATCH($A73,'Adjusted Close Price'!$B$1:$DJ$1,0),500,1)),1+MATCH($A73,'Adjusted Close Price'!$B$1:$DJ$1,0),1,1,"Adjusted Close Price"))</f>
        <v>41.17</v>
      </c>
      <c r="E73" s="3">
        <f t="shared" ca="1" si="1"/>
        <v>4.1792135519519588E-2</v>
      </c>
      <c r="F73" t="b">
        <f ca="1">E73&gt;Indices!$D$14</f>
        <v>1</v>
      </c>
    </row>
    <row r="74" spans="1:6" x14ac:dyDescent="0.25">
      <c r="A74" t="s">
        <v>52</v>
      </c>
      <c r="B74" t="str">
        <f>VLOOKUP(A74,'IYR Holdings'!A:B,2,FALSE)</f>
        <v>NORTHSTAR REALTY FINANCE REIT CORP</v>
      </c>
      <c r="C74">
        <f ca="1">INDIRECT(ADDRESS(2+COUNTBLANK(OFFSET('Adjusted Close Price'!$A$1,1,MATCH($A74,'Adjusted Close Price'!$B$1:$DJ$1,0),50,1)),1+MATCH($A74,'Adjusted Close Price'!$B$1:$DJ$1,0),1,1,"Adjusted Close Price"))</f>
        <v>17.494859999999999</v>
      </c>
      <c r="D74">
        <f ca="1">INDIRECT(ADDRESS(1+COUNTA(OFFSET('Adjusted Close Price'!$A$1,1,MATCH($A74,'Adjusted Close Price'!$B$1:$DJ$1,0),500,1)),1+MATCH($A74,'Adjusted Close Price'!$B$1:$DJ$1,0),1,1,"Adjusted Close Price"))</f>
        <v>18.95</v>
      </c>
      <c r="E74" s="3">
        <f t="shared" ca="1" si="1"/>
        <v>8.3175286912841845E-2</v>
      </c>
      <c r="F74" t="b">
        <f ca="1">E74&gt;Indices!$D$14</f>
        <v>1</v>
      </c>
    </row>
    <row r="75" spans="1:6" x14ac:dyDescent="0.25">
      <c r="A75" t="s">
        <v>19</v>
      </c>
      <c r="B75" t="str">
        <f>VLOOKUP(A75,'IYR Holdings'!A:B,2,FALSE)</f>
        <v>REALTY INCOME REIT CORP</v>
      </c>
      <c r="C75">
        <f ca="1">INDIRECT(ADDRESS(2+COUNTBLANK(OFFSET('Adjusted Close Price'!$A$1,1,MATCH($A75,'Adjusted Close Price'!$B$1:$DJ$1,0),50,1)),1+MATCH($A75,'Adjusted Close Price'!$B$1:$DJ$1,0),1,1,"Adjusted Close Price"))</f>
        <v>48.094380000000001</v>
      </c>
      <c r="D75">
        <f ca="1">INDIRECT(ADDRESS(1+COUNTA(OFFSET('Adjusted Close Price'!$A$1,1,MATCH($A75,'Adjusted Close Price'!$B$1:$DJ$1,0),500,1)),1+MATCH($A75,'Adjusted Close Price'!$B$1:$DJ$1,0),1,1,"Adjusted Close Price"))</f>
        <v>49.39</v>
      </c>
      <c r="E75" s="3">
        <f t="shared" ca="1" si="1"/>
        <v>2.693911429984126E-2</v>
      </c>
      <c r="F75" t="b">
        <f ca="1">E75&gt;Indices!$D$14</f>
        <v>1</v>
      </c>
    </row>
    <row r="76" spans="1:6" x14ac:dyDescent="0.25">
      <c r="A76" t="s">
        <v>94</v>
      </c>
      <c r="B76" t="str">
        <f>VLOOKUP(A76,'IYR Holdings'!A:B,2,FALSE)</f>
        <v>CORPORATE OFFICE PROPERTIES TRUST</v>
      </c>
      <c r="C76">
        <f ca="1">INDIRECT(ADDRESS(2+COUNTBLANK(OFFSET('Adjusted Close Price'!$A$1,1,MATCH($A76,'Adjusted Close Price'!$B$1:$DJ$1,0),50,1)),1+MATCH($A76,'Adjusted Close Price'!$B$1:$DJ$1,0),1,1,"Adjusted Close Price"))</f>
        <v>28.576139999999999</v>
      </c>
      <c r="D76">
        <f ca="1">INDIRECT(ADDRESS(1+COUNTA(OFFSET('Adjusted Close Price'!$A$1,1,MATCH($A76,'Adjusted Close Price'!$B$1:$DJ$1,0),500,1)),1+MATCH($A76,'Adjusted Close Price'!$B$1:$DJ$1,0),1,1,"Adjusted Close Price"))</f>
        <v>28.27</v>
      </c>
      <c r="E76" s="3">
        <f t="shared" ca="1" si="1"/>
        <v>-1.0713133404301602E-2</v>
      </c>
      <c r="F76" t="b">
        <f ca="1">E76&gt;Indices!$D$14</f>
        <v>0</v>
      </c>
    </row>
    <row r="77" spans="1:6" x14ac:dyDescent="0.25">
      <c r="A77" t="s">
        <v>39</v>
      </c>
      <c r="B77" t="str">
        <f>VLOOKUP(A77,'IYR Holdings'!A:B,2,FALSE)</f>
        <v>OMEGA HEALTHCARE INVESTORS REIT IN</v>
      </c>
      <c r="C77">
        <f ca="1">INDIRECT(ADDRESS(2+COUNTBLANK(OFFSET('Adjusted Close Price'!$A$1,1,MATCH($A77,'Adjusted Close Price'!$B$1:$DJ$1,0),50,1)),1+MATCH($A77,'Adjusted Close Price'!$B$1:$DJ$1,0),1,1,"Adjusted Close Price"))</f>
        <v>39.596760000000003</v>
      </c>
      <c r="D77">
        <f ca="1">INDIRECT(ADDRESS(1+COUNTA(OFFSET('Adjusted Close Price'!$A$1,1,MATCH($A77,'Adjusted Close Price'!$B$1:$DJ$1,0),500,1)),1+MATCH($A77,'Adjusted Close Price'!$B$1:$DJ$1,0),1,1,"Adjusted Close Price"))</f>
        <v>38.29</v>
      </c>
      <c r="E77" s="3">
        <f t="shared" ca="1" si="1"/>
        <v>-3.3001690037265774E-2</v>
      </c>
      <c r="F77" t="b">
        <f ca="1">E77&gt;Indices!$D$14</f>
        <v>0</v>
      </c>
    </row>
    <row r="78" spans="1:6" x14ac:dyDescent="0.25">
      <c r="A78" t="s">
        <v>61</v>
      </c>
      <c r="B78" t="str">
        <f>VLOOKUP(A78,'IYR Holdings'!A:B,2,FALSE)</f>
        <v>OUTFRONT MEDIA INC</v>
      </c>
      <c r="C78">
        <f ca="1">INDIRECT(ADDRESS(2+COUNTBLANK(OFFSET('Adjusted Close Price'!$A$1,1,MATCH($A78,'Adjusted Close Price'!$B$1:$DJ$1,0),50,1)),1+MATCH($A78,'Adjusted Close Price'!$B$1:$DJ$1,0),1,1,"Adjusted Close Price"))</f>
        <v>26.443850000000001</v>
      </c>
      <c r="D78">
        <f ca="1">INDIRECT(ADDRESS(1+COUNTA(OFFSET('Adjusted Close Price'!$A$1,1,MATCH($A78,'Adjusted Close Price'!$B$1:$DJ$1,0),500,1)),1+MATCH($A78,'Adjusted Close Price'!$B$1:$DJ$1,0),1,1,"Adjusted Close Price"))</f>
        <v>29.17</v>
      </c>
      <c r="E78" s="3">
        <f t="shared" ca="1" si="1"/>
        <v>0.1030920232870781</v>
      </c>
      <c r="F78" t="b">
        <f ca="1">E78&gt;Indices!$D$14</f>
        <v>1</v>
      </c>
    </row>
    <row r="79" spans="1:6" x14ac:dyDescent="0.25">
      <c r="A79" t="s">
        <v>108</v>
      </c>
      <c r="B79" t="str">
        <f>VLOOKUP(A79,'IYR Holdings'!A:B,2,FALSE)</f>
        <v>POTLATCH CORP.</v>
      </c>
      <c r="C79">
        <f ca="1">INDIRECT(ADDRESS(2+COUNTBLANK(OFFSET('Adjusted Close Price'!$A$1,1,MATCH($A79,'Adjusted Close Price'!$B$1:$DJ$1,0),50,1)),1+MATCH($A79,'Adjusted Close Price'!$B$1:$DJ$1,0),1,1,"Adjusted Close Price"))</f>
        <v>41.761859999999999</v>
      </c>
      <c r="D79">
        <f ca="1">INDIRECT(ADDRESS(1+COUNTA(OFFSET('Adjusted Close Price'!$A$1,1,MATCH($A79,'Adjusted Close Price'!$B$1:$DJ$1,0),500,1)),1+MATCH($A79,'Adjusted Close Price'!$B$1:$DJ$1,0),1,1,"Adjusted Close Price"))</f>
        <v>37.159999999999997</v>
      </c>
      <c r="E79" s="3">
        <f t="shared" ca="1" si="1"/>
        <v>-0.11019288891826183</v>
      </c>
      <c r="F79" t="b">
        <f ca="1">E79&gt;Indices!$D$14</f>
        <v>0</v>
      </c>
    </row>
    <row r="80" spans="1:6" x14ac:dyDescent="0.25">
      <c r="A80" t="s">
        <v>28</v>
      </c>
      <c r="B80" t="str">
        <f>VLOOKUP(A80,'IYR Holdings'!A:B,2,FALSE)</f>
        <v>PLUM CREEK TIMBER COMPANY REIT INC</v>
      </c>
      <c r="C80">
        <f ca="1">INDIRECT(ADDRESS(2+COUNTBLANK(OFFSET('Adjusted Close Price'!$A$1,1,MATCH($A80,'Adjusted Close Price'!$B$1:$DJ$1,0),50,1)),1+MATCH($A80,'Adjusted Close Price'!$B$1:$DJ$1,0),1,1,"Adjusted Close Price"))</f>
        <v>42.627470000000002</v>
      </c>
      <c r="D80">
        <f ca="1">INDIRECT(ADDRESS(1+COUNTA(OFFSET('Adjusted Close Price'!$A$1,1,MATCH($A80,'Adjusted Close Price'!$B$1:$DJ$1,0),500,1)),1+MATCH($A80,'Adjusted Close Price'!$B$1:$DJ$1,0),1,1,"Adjusted Close Price"))</f>
        <v>42.14</v>
      </c>
      <c r="E80" s="3">
        <f t="shared" ca="1" si="1"/>
        <v>-1.1435583674095643E-2</v>
      </c>
      <c r="F80" t="b">
        <f ca="1">E80&gt;Indices!$D$14</f>
        <v>0</v>
      </c>
    </row>
    <row r="81" spans="1:6" x14ac:dyDescent="0.25">
      <c r="A81" t="s">
        <v>90</v>
      </c>
      <c r="B81" t="str">
        <f>VLOOKUP(A81,'IYR Holdings'!A:B,2,FALSE)</f>
        <v>PIEDMONT OFFICE REALTY TRUST REIT</v>
      </c>
      <c r="C81">
        <f ca="1">INDIRECT(ADDRESS(2+COUNTBLANK(OFFSET('Adjusted Close Price'!$A$1,1,MATCH($A81,'Adjusted Close Price'!$B$1:$DJ$1,0),50,1)),1+MATCH($A81,'Adjusted Close Price'!$B$1:$DJ$1,0),1,1,"Adjusted Close Price"))</f>
        <v>18.902370000000001</v>
      </c>
      <c r="D81">
        <f ca="1">INDIRECT(ADDRESS(1+COUNTA(OFFSET('Adjusted Close Price'!$A$1,1,MATCH($A81,'Adjusted Close Price'!$B$1:$DJ$1,0),500,1)),1+MATCH($A81,'Adjusted Close Price'!$B$1:$DJ$1,0),1,1,"Adjusted Close Price"))</f>
        <v>18.149999999999999</v>
      </c>
      <c r="E81" s="3">
        <f t="shared" ca="1" si="1"/>
        <v>-3.9802945344948944E-2</v>
      </c>
      <c r="F81" t="b">
        <f ca="1">E81&gt;Indices!$D$14</f>
        <v>0</v>
      </c>
    </row>
    <row r="82" spans="1:6" x14ac:dyDescent="0.25">
      <c r="A82" t="s">
        <v>81</v>
      </c>
      <c r="B82" t="str">
        <f>VLOOKUP(A82,'IYR Holdings'!A:B,2,FALSE)</f>
        <v>PEBBLEBROOK HOTEL TRUST REIT</v>
      </c>
      <c r="C82">
        <f ca="1">INDIRECT(ADDRESS(2+COUNTBLANK(OFFSET('Adjusted Close Price'!$A$1,1,MATCH($A82,'Adjusted Close Price'!$B$1:$DJ$1,0),50,1)),1+MATCH($A82,'Adjusted Close Price'!$B$1:$DJ$1,0),1,1,"Adjusted Close Price"))</f>
        <v>45.26135</v>
      </c>
      <c r="D82">
        <f ca="1">INDIRECT(ADDRESS(1+COUNTA(OFFSET('Adjusted Close Price'!$A$1,1,MATCH($A82,'Adjusted Close Price'!$B$1:$DJ$1,0),500,1)),1+MATCH($A82,'Adjusted Close Price'!$B$1:$DJ$1,0),1,1,"Adjusted Close Price"))</f>
        <v>45.75</v>
      </c>
      <c r="E82" s="3">
        <f t="shared" ca="1" si="1"/>
        <v>1.0796187033749542E-2</v>
      </c>
      <c r="F82" t="b">
        <f ca="1">E82&gt;Indices!$D$14</f>
        <v>0</v>
      </c>
    </row>
    <row r="83" spans="1:6" x14ac:dyDescent="0.25">
      <c r="A83" t="s">
        <v>92</v>
      </c>
      <c r="B83" t="str">
        <f>VLOOKUP(A83,'IYR Holdings'!A:B,2,FALSE)</f>
        <v>PARAMOUNT GROUP REIT INC</v>
      </c>
      <c r="C83">
        <f ca="1">INDIRECT(ADDRESS(2+COUNTBLANK(OFFSET('Adjusted Close Price'!$A$1,1,MATCH($A83,'Adjusted Close Price'!$B$1:$DJ$1,0),50,1)),1+MATCH($A83,'Adjusted Close Price'!$B$1:$DJ$1,0),1,1,"Adjusted Close Price"))</f>
        <v>18.642469999999999</v>
      </c>
      <c r="D83">
        <f ca="1">INDIRECT(ADDRESS(1+COUNTA(OFFSET('Adjusted Close Price'!$A$1,1,MATCH($A83,'Adjusted Close Price'!$B$1:$DJ$1,0),500,1)),1+MATCH($A83,'Adjusted Close Price'!$B$1:$DJ$1,0),1,1,"Adjusted Close Price"))</f>
        <v>18.899999999999999</v>
      </c>
      <c r="E83" s="3">
        <f t="shared" ca="1" si="1"/>
        <v>1.3814156600493344E-2</v>
      </c>
      <c r="F83" t="b">
        <f ca="1">E83&gt;Indices!$D$14</f>
        <v>0</v>
      </c>
    </row>
    <row r="84" spans="1:6" x14ac:dyDescent="0.25">
      <c r="A84" t="s">
        <v>8</v>
      </c>
      <c r="B84" t="str">
        <f>VLOOKUP(A84,'IYR Holdings'!A:B,2,FALSE)</f>
        <v>PROLOGIS REIT INC</v>
      </c>
      <c r="C84">
        <f ca="1">INDIRECT(ADDRESS(2+COUNTBLANK(OFFSET('Adjusted Close Price'!$A$1,1,MATCH($A84,'Adjusted Close Price'!$B$1:$DJ$1,0),50,1)),1+MATCH($A84,'Adjusted Close Price'!$B$1:$DJ$1,0),1,1,"Adjusted Close Price"))</f>
        <v>43.061689999999999</v>
      </c>
      <c r="D84">
        <f ca="1">INDIRECT(ADDRESS(1+COUNTA(OFFSET('Adjusted Close Price'!$A$1,1,MATCH($A84,'Adjusted Close Price'!$B$1:$DJ$1,0),500,1)),1+MATCH($A84,'Adjusted Close Price'!$B$1:$DJ$1,0),1,1,"Adjusted Close Price"))</f>
        <v>42.56</v>
      </c>
      <c r="E84" s="3">
        <f t="shared" ca="1" si="1"/>
        <v>-1.1650494906261143E-2</v>
      </c>
      <c r="F84" t="b">
        <f ca="1">E84&gt;Indices!$D$14</f>
        <v>0</v>
      </c>
    </row>
    <row r="85" spans="1:6" x14ac:dyDescent="0.25">
      <c r="A85" t="s">
        <v>84</v>
      </c>
      <c r="B85" t="str">
        <f>VLOOKUP(A85,'IYR Holdings'!A:B,2,FALSE)</f>
        <v>POST PROPERTIES INC.</v>
      </c>
      <c r="C85">
        <f ca="1">INDIRECT(ADDRESS(2+COUNTBLANK(OFFSET('Adjusted Close Price'!$A$1,1,MATCH($A85,'Adjusted Close Price'!$B$1:$DJ$1,0),50,1)),1+MATCH($A85,'Adjusted Close Price'!$B$1:$DJ$1,0),1,1,"Adjusted Close Price"))</f>
        <v>58.942920000000001</v>
      </c>
      <c r="D85">
        <f ca="1">INDIRECT(ADDRESS(1+COUNTA(OFFSET('Adjusted Close Price'!$A$1,1,MATCH($A85,'Adjusted Close Price'!$B$1:$DJ$1,0),500,1)),1+MATCH($A85,'Adjusted Close Price'!$B$1:$DJ$1,0),1,1,"Adjusted Close Price"))</f>
        <v>57.01</v>
      </c>
      <c r="E85" s="3">
        <f t="shared" ca="1" si="1"/>
        <v>-3.2793081849355324E-2</v>
      </c>
      <c r="F85" t="b">
        <f ca="1">E85&gt;Indices!$D$14</f>
        <v>0</v>
      </c>
    </row>
    <row r="86" spans="1:6" x14ac:dyDescent="0.25">
      <c r="A86" t="s">
        <v>4</v>
      </c>
      <c r="B86" t="str">
        <f>VLOOKUP(A86,'IYR Holdings'!A:B,2,FALSE)</f>
        <v>PUBLIC STORAGE REIT</v>
      </c>
      <c r="C86">
        <f ca="1">INDIRECT(ADDRESS(2+COUNTBLANK(OFFSET('Adjusted Close Price'!$A$1,1,MATCH($A86,'Adjusted Close Price'!$B$1:$DJ$1,0),50,1)),1+MATCH($A86,'Adjusted Close Price'!$B$1:$DJ$1,0),1,1,"Adjusted Close Price"))</f>
        <v>185.81967</v>
      </c>
      <c r="D86">
        <f ca="1">INDIRECT(ADDRESS(1+COUNTA(OFFSET('Adjusted Close Price'!$A$1,1,MATCH($A86,'Adjusted Close Price'!$B$1:$DJ$1,0),500,1)),1+MATCH($A86,'Adjusted Close Price'!$B$1:$DJ$1,0),1,1,"Adjusted Close Price"))</f>
        <v>193.03998999999999</v>
      </c>
      <c r="E86" s="3">
        <f t="shared" ca="1" si="1"/>
        <v>3.8856596828527282E-2</v>
      </c>
      <c r="F86" t="b">
        <f ca="1">E86&gt;Indices!$D$14</f>
        <v>1</v>
      </c>
    </row>
    <row r="87" spans="1:6" x14ac:dyDescent="0.25">
      <c r="A87" t="s">
        <v>38</v>
      </c>
      <c r="B87" t="str">
        <f>VLOOKUP(A87,'IYR Holdings'!A:B,2,FALSE)</f>
        <v>REGENCY CENTERS REIT CORP</v>
      </c>
      <c r="C87">
        <f ca="1">INDIRECT(ADDRESS(2+COUNTBLANK(OFFSET('Adjusted Close Price'!$A$1,1,MATCH($A87,'Adjusted Close Price'!$B$1:$DJ$1,0),50,1)),1+MATCH($A87,'Adjusted Close Price'!$B$1:$DJ$1,0),1,1,"Adjusted Close Price"))</f>
        <v>64.342740000000006</v>
      </c>
      <c r="D87">
        <f ca="1">INDIRECT(ADDRESS(1+COUNTA(OFFSET('Adjusted Close Price'!$A$1,1,MATCH($A87,'Adjusted Close Price'!$B$1:$DJ$1,0),500,1)),1+MATCH($A87,'Adjusted Close Price'!$B$1:$DJ$1,0),1,1,"Adjusted Close Price"))</f>
        <v>65.819999999999993</v>
      </c>
      <c r="E87" s="3">
        <f t="shared" ca="1" si="1"/>
        <v>2.2959233629155158E-2</v>
      </c>
      <c r="F87" t="b">
        <f ca="1">E87&gt;Indices!$D$14</f>
        <v>0</v>
      </c>
    </row>
    <row r="88" spans="1:6" x14ac:dyDescent="0.25">
      <c r="A88" t="s">
        <v>85</v>
      </c>
      <c r="B88" t="str">
        <f>VLOOKUP(A88,'IYR Holdings'!A:B,2,FALSE)</f>
        <v>RYMAN HOSPITALITY PROPERTIES REIT</v>
      </c>
      <c r="C88">
        <f ca="1">INDIRECT(ADDRESS(2+COUNTBLANK(OFFSET('Adjusted Close Price'!$A$1,1,MATCH($A88,'Adjusted Close Price'!$B$1:$DJ$1,0),50,1)),1+MATCH($A88,'Adjusted Close Price'!$B$1:$DJ$1,0),1,1,"Adjusted Close Price"))</f>
        <v>52.744450000000001</v>
      </c>
      <c r="D88">
        <f ca="1">INDIRECT(ADDRESS(1+COUNTA(OFFSET('Adjusted Close Price'!$A$1,1,MATCH($A88,'Adjusted Close Price'!$B$1:$DJ$1,0),500,1)),1+MATCH($A88,'Adjusted Close Price'!$B$1:$DJ$1,0),1,1,"Adjusted Close Price"))</f>
        <v>60.39</v>
      </c>
      <c r="E88" s="3">
        <f t="shared" ca="1" si="1"/>
        <v>0.14495458763907862</v>
      </c>
      <c r="F88" t="b">
        <f ca="1">E88&gt;Indices!$D$14</f>
        <v>1</v>
      </c>
    </row>
    <row r="89" spans="1:6" x14ac:dyDescent="0.25">
      <c r="A89" t="s">
        <v>32</v>
      </c>
      <c r="B89" t="str">
        <f>VLOOKUP(A89,'IYR Holdings'!A:B,2,FALSE)</f>
        <v>REALOGY HOLDINGS CORP.</v>
      </c>
      <c r="C89">
        <f ca="1">INDIRECT(ADDRESS(2+COUNTBLANK(OFFSET('Adjusted Close Price'!$A$1,1,MATCH($A89,'Adjusted Close Price'!$B$1:$DJ$1,0),50,1)),1+MATCH($A89,'Adjusted Close Price'!$B$1:$DJ$1,0),1,1,"Adjusted Close Price"))</f>
        <v>44.19</v>
      </c>
      <c r="D89">
        <f ca="1">INDIRECT(ADDRESS(1+COUNTA(OFFSET('Adjusted Close Price'!$A$1,1,MATCH($A89,'Adjusted Close Price'!$B$1:$DJ$1,0),500,1)),1+MATCH($A89,'Adjusted Close Price'!$B$1:$DJ$1,0),1,1,"Adjusted Close Price"))</f>
        <v>46.7</v>
      </c>
      <c r="E89" s="3">
        <f t="shared" ca="1" si="1"/>
        <v>5.6800181036433701E-2</v>
      </c>
      <c r="F89" t="b">
        <f ca="1">E89&gt;Indices!$D$14</f>
        <v>1</v>
      </c>
    </row>
    <row r="90" spans="1:6" x14ac:dyDescent="0.25">
      <c r="A90" t="s">
        <v>60</v>
      </c>
      <c r="B90" t="str">
        <f>VLOOKUP(A90,'IYR Holdings'!A:B,2,FALSE)</f>
        <v>RLJ LODGING TRUST REIT</v>
      </c>
      <c r="C90">
        <f ca="1">INDIRECT(ADDRESS(2+COUNTBLANK(OFFSET('Adjusted Close Price'!$A$1,1,MATCH($A90,'Adjusted Close Price'!$B$1:$DJ$1,0),50,1)),1+MATCH($A90,'Adjusted Close Price'!$B$1:$DJ$1,0),1,1,"Adjusted Close Price"))</f>
        <v>33.477069999999998</v>
      </c>
      <c r="D90">
        <f ca="1">INDIRECT(ADDRESS(1+COUNTA(OFFSET('Adjusted Close Price'!$A$1,1,MATCH($A90,'Adjusted Close Price'!$B$1:$DJ$1,0),500,1)),1+MATCH($A90,'Adjusted Close Price'!$B$1:$DJ$1,0),1,1,"Adjusted Close Price"))</f>
        <v>30.95</v>
      </c>
      <c r="E90" s="3">
        <f t="shared" ca="1" si="1"/>
        <v>-7.5486594256904752E-2</v>
      </c>
      <c r="F90" t="b">
        <f ca="1">E90&gt;Indices!$D$14</f>
        <v>0</v>
      </c>
    </row>
    <row r="91" spans="1:6" x14ac:dyDescent="0.25">
      <c r="A91" t="s">
        <v>67</v>
      </c>
      <c r="B91" t="str">
        <f>VLOOKUP(A91,'IYR Holdings'!A:B,2,FALSE)</f>
        <v>RETAIL PROPERTIES OF AMERICA REIT</v>
      </c>
      <c r="C91">
        <f ca="1">INDIRECT(ADDRESS(2+COUNTBLANK(OFFSET('Adjusted Close Price'!$A$1,1,MATCH($A91,'Adjusted Close Price'!$B$1:$DJ$1,0),50,1)),1+MATCH($A91,'Adjusted Close Price'!$B$1:$DJ$1,0),1,1,"Adjusted Close Price"))</f>
        <v>16.674410000000002</v>
      </c>
      <c r="D91">
        <f ca="1">INDIRECT(ADDRESS(1+COUNTA(OFFSET('Adjusted Close Price'!$A$1,1,MATCH($A91,'Adjusted Close Price'!$B$1:$DJ$1,0),500,1)),1+MATCH($A91,'Adjusted Close Price'!$B$1:$DJ$1,0),1,1,"Adjusted Close Price"))</f>
        <v>15.5</v>
      </c>
      <c r="E91" s="3">
        <f t="shared" ca="1" si="1"/>
        <v>-7.0431877349783387E-2</v>
      </c>
      <c r="F91" t="b">
        <f ca="1">E91&gt;Indices!$D$14</f>
        <v>0</v>
      </c>
    </row>
    <row r="92" spans="1:6" x14ac:dyDescent="0.25">
      <c r="A92" t="s">
        <v>110</v>
      </c>
      <c r="B92" t="str">
        <f>VLOOKUP(A92,'IYR Holdings'!A:B,2,FALSE)</f>
        <v>REDWOOD TRUST REIT INC</v>
      </c>
      <c r="C92">
        <f ca="1">INDIRECT(ADDRESS(2+COUNTBLANK(OFFSET('Adjusted Close Price'!$A$1,1,MATCH($A92,'Adjusted Close Price'!$B$1:$DJ$1,0),50,1)),1+MATCH($A92,'Adjusted Close Price'!$B$1:$DJ$1,0),1,1,"Adjusted Close Price"))</f>
        <v>19.669889999999999</v>
      </c>
      <c r="D92">
        <f ca="1">INDIRECT(ADDRESS(1+COUNTA(OFFSET('Adjusted Close Price'!$A$1,1,MATCH($A92,'Adjusted Close Price'!$B$1:$DJ$1,0),500,1)),1+MATCH($A92,'Adjusted Close Price'!$B$1:$DJ$1,0),1,1,"Adjusted Close Price"))</f>
        <v>17.93</v>
      </c>
      <c r="E92" s="3">
        <f t="shared" ca="1" si="1"/>
        <v>-8.8454485510595079E-2</v>
      </c>
      <c r="F92" t="b">
        <f ca="1">E92&gt;Indices!$D$14</f>
        <v>0</v>
      </c>
    </row>
    <row r="93" spans="1:6" x14ac:dyDescent="0.25">
      <c r="A93" t="s">
        <v>74</v>
      </c>
      <c r="B93" t="str">
        <f>VLOOKUP(A93,'IYR Holdings'!A:B,2,FALSE)</f>
        <v>RAYONIER REIT INC</v>
      </c>
      <c r="C93">
        <f ca="1">INDIRECT(ADDRESS(2+COUNTBLANK(OFFSET('Adjusted Close Price'!$A$1,1,MATCH($A93,'Adjusted Close Price'!$B$1:$DJ$1,0),50,1)),1+MATCH($A93,'Adjusted Close Price'!$B$1:$DJ$1,0),1,1,"Adjusted Close Price"))</f>
        <v>27.88897</v>
      </c>
      <c r="D93">
        <f ca="1">INDIRECT(ADDRESS(1+COUNTA(OFFSET('Adjusted Close Price'!$A$1,1,MATCH($A93,'Adjusted Close Price'!$B$1:$DJ$1,0),500,1)),1+MATCH($A93,'Adjusted Close Price'!$B$1:$DJ$1,0),1,1,"Adjusted Close Price"))</f>
        <v>26.18</v>
      </c>
      <c r="E93" s="3">
        <f t="shared" ca="1" si="1"/>
        <v>-6.1277630547130306E-2</v>
      </c>
      <c r="F93" t="b">
        <f ca="1">E93&gt;Indices!$D$14</f>
        <v>0</v>
      </c>
    </row>
    <row r="94" spans="1:6" x14ac:dyDescent="0.25">
      <c r="A94" t="s">
        <v>70</v>
      </c>
      <c r="B94" t="str">
        <f>VLOOKUP(A94,'IYR Holdings'!A:B,2,FALSE)</f>
        <v>SUNSTONE HOTEL INVESTORS INC.</v>
      </c>
      <c r="C94">
        <f ca="1">INDIRECT(ADDRESS(2+COUNTBLANK(OFFSET('Adjusted Close Price'!$A$1,1,MATCH($A94,'Adjusted Close Price'!$B$1:$DJ$1,0),50,1)),1+MATCH($A94,'Adjusted Close Price'!$B$1:$DJ$1,0),1,1,"Adjusted Close Price"))</f>
        <v>16.7485</v>
      </c>
      <c r="D94">
        <f ca="1">INDIRECT(ADDRESS(1+COUNTA(OFFSET('Adjusted Close Price'!$A$1,1,MATCH($A94,'Adjusted Close Price'!$B$1:$DJ$1,0),500,1)),1+MATCH($A94,'Adjusted Close Price'!$B$1:$DJ$1,0),1,1,"Adjusted Close Price"))</f>
        <v>16.39</v>
      </c>
      <c r="E94" s="3">
        <f t="shared" ca="1" si="1"/>
        <v>-2.1404901931516219E-2</v>
      </c>
      <c r="F94" t="b">
        <f ca="1">E94&gt;Indices!$D$14</f>
        <v>0</v>
      </c>
    </row>
    <row r="95" spans="1:6" x14ac:dyDescent="0.25">
      <c r="A95" t="s">
        <v>76</v>
      </c>
      <c r="B95" t="str">
        <f>VLOOKUP(A95,'IYR Holdings'!A:B,2,FALSE)</f>
        <v>TANGER FACTORY OUTLET CENTERS INC.</v>
      </c>
      <c r="C95">
        <f ca="1">INDIRECT(ADDRESS(2+COUNTBLANK(OFFSET('Adjusted Close Price'!$A$1,1,MATCH($A95,'Adjusted Close Price'!$B$1:$DJ$1,0),50,1)),1+MATCH($A95,'Adjusted Close Price'!$B$1:$DJ$1,0),1,1,"Adjusted Close Price"))</f>
        <v>37.226469999999999</v>
      </c>
      <c r="D95">
        <f ca="1">INDIRECT(ADDRESS(1+COUNTA(OFFSET('Adjusted Close Price'!$A$1,1,MATCH($A95,'Adjusted Close Price'!$B$1:$DJ$1,0),500,1)),1+MATCH($A95,'Adjusted Close Price'!$B$1:$DJ$1,0),1,1,"Adjusted Close Price"))</f>
        <v>34.44</v>
      </c>
      <c r="E95" s="3">
        <f t="shared" ca="1" si="1"/>
        <v>-7.4851846011722345E-2</v>
      </c>
      <c r="F95" t="b">
        <f ca="1">E95&gt;Indices!$D$14</f>
        <v>0</v>
      </c>
    </row>
    <row r="96" spans="1:6" x14ac:dyDescent="0.25">
      <c r="A96" t="s">
        <v>17</v>
      </c>
      <c r="B96" t="str">
        <f>VLOOKUP(A96,'IYR Holdings'!A:B,2,FALSE)</f>
        <v>SL GREEN REALTY REIT CORP</v>
      </c>
      <c r="C96">
        <f ca="1">INDIRECT(ADDRESS(2+COUNTBLANK(OFFSET('Adjusted Close Price'!$A$1,1,MATCH($A96,'Adjusted Close Price'!$B$1:$DJ$1,0),50,1)),1+MATCH($A96,'Adjusted Close Price'!$B$1:$DJ$1,0),1,1,"Adjusted Close Price"))</f>
        <v>120.75255</v>
      </c>
      <c r="D96">
        <f ca="1">INDIRECT(ADDRESS(1+COUNTA(OFFSET('Adjusted Close Price'!$A$1,1,MATCH($A96,'Adjusted Close Price'!$B$1:$DJ$1,0),500,1)),1+MATCH($A96,'Adjusted Close Price'!$B$1:$DJ$1,0),1,1,"Adjusted Close Price"))</f>
        <v>127.35</v>
      </c>
      <c r="E96" s="3">
        <f t="shared" ca="1" si="1"/>
        <v>5.4636113274626454E-2</v>
      </c>
      <c r="F96" t="b">
        <f ca="1">E96&gt;Indices!$D$14</f>
        <v>1</v>
      </c>
    </row>
    <row r="97" spans="1:6" x14ac:dyDescent="0.25">
      <c r="A97" t="s">
        <v>47</v>
      </c>
      <c r="B97" t="str">
        <f>VLOOKUP(A97,'IYR Holdings'!A:B,2,FALSE)</f>
        <v>SENIOR HOUSING PROPERTIES TRUST RE</v>
      </c>
      <c r="C97">
        <f ca="1">INDIRECT(ADDRESS(2+COUNTBLANK(OFFSET('Adjusted Close Price'!$A$1,1,MATCH($A97,'Adjusted Close Price'!$B$1:$DJ$1,0),50,1)),1+MATCH($A97,'Adjusted Close Price'!$B$1:$DJ$1,0),1,1,"Adjusted Close Price"))</f>
        <v>21.709199999999999</v>
      </c>
      <c r="D97">
        <f ca="1">INDIRECT(ADDRESS(1+COUNTA(OFFSET('Adjusted Close Price'!$A$1,1,MATCH($A97,'Adjusted Close Price'!$B$1:$DJ$1,0),500,1)),1+MATCH($A97,'Adjusted Close Price'!$B$1:$DJ$1,0),1,1,"Adjusted Close Price"))</f>
        <v>21.33</v>
      </c>
      <c r="E97" s="3">
        <f t="shared" ca="1" si="1"/>
        <v>-1.7467248908296984E-2</v>
      </c>
      <c r="F97" t="b">
        <f ca="1">E97&gt;Indices!$D$14</f>
        <v>0</v>
      </c>
    </row>
    <row r="98" spans="1:6" x14ac:dyDescent="0.25">
      <c r="A98" t="s">
        <v>1</v>
      </c>
      <c r="B98" t="str">
        <f>VLOOKUP(A98,'IYR Holdings'!A:B,2,FALSE)</f>
        <v>SIMON PROPERTY GROUP REIT INC</v>
      </c>
      <c r="C98">
        <f ca="1">INDIRECT(ADDRESS(2+COUNTBLANK(OFFSET('Adjusted Close Price'!$A$1,1,MATCH($A98,'Adjusted Close Price'!$B$1:$DJ$1,0),50,1)),1+MATCH($A98,'Adjusted Close Price'!$B$1:$DJ$1,0),1,1,"Adjusted Close Price"))</f>
        <v>184.00764000000001</v>
      </c>
      <c r="D98">
        <f ca="1">INDIRECT(ADDRESS(1+COUNTA(OFFSET('Adjusted Close Price'!$A$1,1,MATCH($A98,'Adjusted Close Price'!$B$1:$DJ$1,0),500,1)),1+MATCH($A98,'Adjusted Close Price'!$B$1:$DJ$1,0),1,1,"Adjusted Close Price"))</f>
        <v>189.06</v>
      </c>
      <c r="E98" s="3">
        <f t="shared" ca="1" si="1"/>
        <v>2.7457338184436218E-2</v>
      </c>
      <c r="F98" t="b">
        <f ca="1">E98&gt;Indices!$D$14</f>
        <v>1</v>
      </c>
    </row>
    <row r="99" spans="1:6" x14ac:dyDescent="0.25">
      <c r="A99" t="s">
        <v>49</v>
      </c>
      <c r="B99" t="str">
        <f>VLOOKUP(A99,'IYR Holdings'!A:B,2,FALSE)</f>
        <v>SPIRIT REALTY CAPITAL REIT INC</v>
      </c>
      <c r="C99">
        <f ca="1">INDIRECT(ADDRESS(2+COUNTBLANK(OFFSET('Adjusted Close Price'!$A$1,1,MATCH($A99,'Adjusted Close Price'!$B$1:$DJ$1,0),50,1)),1+MATCH($A99,'Adjusted Close Price'!$B$1:$DJ$1,0),1,1,"Adjusted Close Price"))</f>
        <v>11.86684</v>
      </c>
      <c r="D99">
        <f ca="1">INDIRECT(ADDRESS(1+COUNTA(OFFSET('Adjusted Close Price'!$A$1,1,MATCH($A99,'Adjusted Close Price'!$B$1:$DJ$1,0),500,1)),1+MATCH($A99,'Adjusted Close Price'!$B$1:$DJ$1,0),1,1,"Adjusted Close Price"))</f>
        <v>11.82</v>
      </c>
      <c r="E99" s="3">
        <f t="shared" ca="1" si="1"/>
        <v>-3.9471333564790245E-3</v>
      </c>
      <c r="F99" t="b">
        <f ca="1">E99&gt;Indices!$D$14</f>
        <v>0</v>
      </c>
    </row>
    <row r="100" spans="1:6" x14ac:dyDescent="0.25">
      <c r="A100" t="s">
        <v>79</v>
      </c>
      <c r="B100" t="str">
        <f>VLOOKUP(A100,'IYR Holdings'!A:B,2,FALSE)</f>
        <v>SOVRAN SELF STORAGE INC.</v>
      </c>
      <c r="C100">
        <f ca="1">INDIRECT(ADDRESS(2+COUNTBLANK(OFFSET('Adjusted Close Price'!$A$1,1,MATCH($A100,'Adjusted Close Price'!$B$1:$DJ$1,0),50,1)),1+MATCH($A100,'Adjusted Close Price'!$B$1:$DJ$1,0),1,1,"Adjusted Close Price"))</f>
        <v>87.109070000000003</v>
      </c>
      <c r="D100">
        <f ca="1">INDIRECT(ADDRESS(1+COUNTA(OFFSET('Adjusted Close Price'!$A$1,1,MATCH($A100,'Adjusted Close Price'!$B$1:$DJ$1,0),500,1)),1+MATCH($A100,'Adjusted Close Price'!$B$1:$DJ$1,0),1,1,"Adjusted Close Price"))</f>
        <v>90.83</v>
      </c>
      <c r="E100" s="3">
        <f t="shared" ca="1" si="1"/>
        <v>4.2715758531229817E-2</v>
      </c>
      <c r="F100" t="b">
        <f ca="1">E100&gt;Indices!$D$14</f>
        <v>1</v>
      </c>
    </row>
    <row r="101" spans="1:6" x14ac:dyDescent="0.25">
      <c r="A101" t="s">
        <v>45</v>
      </c>
      <c r="B101" t="str">
        <f>VLOOKUP(A101,'IYR Holdings'!A:B,2,FALSE)</f>
        <v>STARWOOD PROPERTY TRUST REIT INC</v>
      </c>
      <c r="C101">
        <f ca="1">INDIRECT(ADDRESS(2+COUNTBLANK(OFFSET('Adjusted Close Price'!$A$1,1,MATCH($A101,'Adjusted Close Price'!$B$1:$DJ$1,0),50,1)),1+MATCH($A101,'Adjusted Close Price'!$B$1:$DJ$1,0),1,1,"Adjusted Close Price"))</f>
        <v>22.949670000000001</v>
      </c>
      <c r="D101">
        <f ca="1">INDIRECT(ADDRESS(1+COUNTA(OFFSET('Adjusted Close Price'!$A$1,1,MATCH($A101,'Adjusted Close Price'!$B$1:$DJ$1,0),500,1)),1+MATCH($A101,'Adjusted Close Price'!$B$1:$DJ$1,0),1,1,"Adjusted Close Price"))</f>
        <v>24.17</v>
      </c>
      <c r="E101" s="3">
        <f t="shared" ca="1" si="1"/>
        <v>5.3174185075428121E-2</v>
      </c>
      <c r="F101" t="b">
        <f ca="1">E101&gt;Indices!$D$14</f>
        <v>1</v>
      </c>
    </row>
    <row r="102" spans="1:6" x14ac:dyDescent="0.25">
      <c r="A102" t="s">
        <v>80</v>
      </c>
      <c r="B102" t="str">
        <f>VLOOKUP(A102,'IYR Holdings'!A:B,2,FALSE)</f>
        <v>SUN COMMUNITIES INC.</v>
      </c>
      <c r="C102">
        <f ca="1">INDIRECT(ADDRESS(2+COUNTBLANK(OFFSET('Adjusted Close Price'!$A$1,1,MATCH($A102,'Adjusted Close Price'!$B$1:$DJ$1,0),50,1)),1+MATCH($A102,'Adjusted Close Price'!$B$1:$DJ$1,0),1,1,"Adjusted Close Price"))</f>
        <v>60.912990000000001</v>
      </c>
      <c r="D102">
        <f ca="1">INDIRECT(ADDRESS(1+COUNTA(OFFSET('Adjusted Close Price'!$A$1,1,MATCH($A102,'Adjusted Close Price'!$B$1:$DJ$1,0),500,1)),1+MATCH($A102,'Adjusted Close Price'!$B$1:$DJ$1,0),1,1,"Adjusted Close Price"))</f>
        <v>65.78</v>
      </c>
      <c r="E102" s="3">
        <f t="shared" ca="1" si="1"/>
        <v>7.9901019470559567E-2</v>
      </c>
      <c r="F102" t="b">
        <f ca="1">E102&gt;Indices!$D$14</f>
        <v>1</v>
      </c>
    </row>
    <row r="103" spans="1:6" x14ac:dyDescent="0.25">
      <c r="A103" t="s">
        <v>55</v>
      </c>
      <c r="B103" t="str">
        <f>VLOOKUP(A103,'IYR Holdings'!A:B,2,FALSE)</f>
        <v>TAUBMAN CENTERS REIT INC</v>
      </c>
      <c r="C103">
        <f ca="1">INDIRECT(ADDRESS(2+COUNTBLANK(OFFSET('Adjusted Close Price'!$A$1,1,MATCH($A103,'Adjusted Close Price'!$B$1:$DJ$1,0),50,1)),1+MATCH($A103,'Adjusted Close Price'!$B$1:$DJ$1,0),1,1,"Adjusted Close Price"))</f>
        <v>24.862829999999999</v>
      </c>
      <c r="D103">
        <f ca="1">INDIRECT(ADDRESS(1+COUNTA(OFFSET('Adjusted Close Price'!$A$1,1,MATCH($A103,'Adjusted Close Price'!$B$1:$DJ$1,0),500,1)),1+MATCH($A103,'Adjusted Close Price'!$B$1:$DJ$1,0),1,1,"Adjusted Close Price"))</f>
        <v>25.42</v>
      </c>
      <c r="E103" s="3">
        <f t="shared" ca="1" si="1"/>
        <v>2.2409757859423198E-2</v>
      </c>
      <c r="F103" t="b">
        <f ca="1">E103&gt;Indices!$D$14</f>
        <v>0</v>
      </c>
    </row>
    <row r="104" spans="1:6" x14ac:dyDescent="0.25">
      <c r="A104" t="s">
        <v>62</v>
      </c>
      <c r="B104" t="str">
        <f>VLOOKUP(A104,'IYR Holdings'!A:B,2,FALSE)</f>
        <v>TWO HARBORS INVESTMENT REIT CORP</v>
      </c>
      <c r="C104">
        <f ca="1">INDIRECT(ADDRESS(2+COUNTBLANK(OFFSET('Adjusted Close Price'!$A$1,1,MATCH($A104,'Adjusted Close Price'!$B$1:$DJ$1,0),50,1)),1+MATCH($A104,'Adjusted Close Price'!$B$1:$DJ$1,0),1,1,"Adjusted Close Price"))</f>
        <v>9.9549000000000003</v>
      </c>
      <c r="D104">
        <f ca="1">INDIRECT(ADDRESS(1+COUNTA(OFFSET('Adjusted Close Price'!$A$1,1,MATCH($A104,'Adjusted Close Price'!$B$1:$DJ$1,0),500,1)),1+MATCH($A104,'Adjusted Close Price'!$B$1:$DJ$1,0),1,1,"Adjusted Close Price"))</f>
        <v>10.64</v>
      </c>
      <c r="E104" s="3">
        <f t="shared" ca="1" si="1"/>
        <v>6.8820379913409502E-2</v>
      </c>
      <c r="F104" t="b">
        <f ca="1">E104&gt;Indices!$D$14</f>
        <v>1</v>
      </c>
    </row>
    <row r="105" spans="1:6" x14ac:dyDescent="0.25">
      <c r="A105" t="s">
        <v>26</v>
      </c>
      <c r="B105" t="str">
        <f>VLOOKUP(A105,'IYR Holdings'!A:B,2,FALSE)</f>
        <v>UDR INC.</v>
      </c>
      <c r="C105">
        <f ca="1">INDIRECT(ADDRESS(2+COUNTBLANK(OFFSET('Adjusted Close Price'!$A$1,1,MATCH($A105,'Adjusted Close Price'!$B$1:$DJ$1,0),50,1)),1+MATCH($A105,'Adjusted Close Price'!$B$1:$DJ$1,0),1,1,"Adjusted Close Price"))</f>
        <v>30.851780000000002</v>
      </c>
      <c r="D105">
        <f ca="1">INDIRECT(ADDRESS(1+COUNTA(OFFSET('Adjusted Close Price'!$A$1,1,MATCH($A105,'Adjusted Close Price'!$B$1:$DJ$1,0),500,1)),1+MATCH($A105,'Adjusted Close Price'!$B$1:$DJ$1,0),1,1,"Adjusted Close Price"))</f>
        <v>33.340000000000003</v>
      </c>
      <c r="E105" s="3">
        <f t="shared" ca="1" si="1"/>
        <v>8.0650776065432916E-2</v>
      </c>
      <c r="F105" t="b">
        <f ca="1">E105&gt;Indices!$D$14</f>
        <v>1</v>
      </c>
    </row>
    <row r="106" spans="1:6" x14ac:dyDescent="0.25">
      <c r="A106" t="s">
        <v>101</v>
      </c>
      <c r="B106" t="str">
        <f>VLOOKUP(A106,'IYR Holdings'!A:B,2,FALSE)</f>
        <v>URBAN EDGE PROPERTIES</v>
      </c>
      <c r="C106">
        <f ca="1">INDIRECT(ADDRESS(2+COUNTBLANK(OFFSET('Adjusted Close Price'!$A$1,1,MATCH($A106,'Adjusted Close Price'!$B$1:$DJ$1,0),50,1)),1+MATCH($A106,'Adjusted Close Price'!$B$1:$DJ$1,0),1,1,"Adjusted Close Price"))</f>
        <v>23.777809999999999</v>
      </c>
      <c r="D106">
        <f ca="1">INDIRECT(ADDRESS(1+COUNTA(OFFSET('Adjusted Close Price'!$A$1,1,MATCH($A106,'Adjusted Close Price'!$B$1:$DJ$1,0),500,1)),1+MATCH($A106,'Adjusted Close Price'!$B$1:$DJ$1,0),1,1,"Adjusted Close Price"))</f>
        <v>23.7</v>
      </c>
      <c r="E106" s="3">
        <f t="shared" ca="1" si="1"/>
        <v>-3.2723787430381309E-3</v>
      </c>
      <c r="F106" t="b">
        <f ca="1">E106&gt;Indices!$D$14</f>
        <v>0</v>
      </c>
    </row>
    <row r="107" spans="1:6" x14ac:dyDescent="0.25">
      <c r="A107" t="s">
        <v>12</v>
      </c>
      <c r="B107" t="str">
        <f>VLOOKUP(A107,'IYR Holdings'!A:B,2,FALSE)</f>
        <v>VORNADO REALTY TRUST REIT</v>
      </c>
      <c r="C107">
        <f ca="1">INDIRECT(ADDRESS(2+COUNTBLANK(OFFSET('Adjusted Close Price'!$A$1,1,MATCH($A107,'Adjusted Close Price'!$B$1:$DJ$1,0),50,1)),1+MATCH($A107,'Adjusted Close Price'!$B$1:$DJ$1,0),1,1,"Adjusted Close Price"))</f>
        <v>107.5226</v>
      </c>
      <c r="D107">
        <f ca="1">INDIRECT(ADDRESS(1+COUNTA(OFFSET('Adjusted Close Price'!$A$1,1,MATCH($A107,'Adjusted Close Price'!$B$1:$DJ$1,0),500,1)),1+MATCH($A107,'Adjusted Close Price'!$B$1:$DJ$1,0),1,1,"Adjusted Close Price"))</f>
        <v>106.94</v>
      </c>
      <c r="E107" s="3">
        <f t="shared" ca="1" si="1"/>
        <v>-5.4183957605191775E-3</v>
      </c>
      <c r="F107" t="b">
        <f ca="1">E107&gt;Indices!$D$14</f>
        <v>0</v>
      </c>
    </row>
    <row r="108" spans="1:6" x14ac:dyDescent="0.25">
      <c r="A108" t="s">
        <v>9</v>
      </c>
      <c r="B108" t="str">
        <f>VLOOKUP(A108,'IYR Holdings'!A:B,2,FALSE)</f>
        <v>VENTAS REIT INC</v>
      </c>
      <c r="C108">
        <f ca="1">INDIRECT(ADDRESS(2+COUNTBLANK(OFFSET('Adjusted Close Price'!$A$1,1,MATCH($A108,'Adjusted Close Price'!$B$1:$DJ$1,0),50,1)),1+MATCH($A108,'Adjusted Close Price'!$B$1:$DJ$1,0),1,1,"Adjusted Close Price"))</f>
        <v>72.543700000000001</v>
      </c>
      <c r="D108">
        <f ca="1">INDIRECT(ADDRESS(1+COUNTA(OFFSET('Adjusted Close Price'!$A$1,1,MATCH($A108,'Adjusted Close Price'!$B$1:$DJ$1,0),500,1)),1+MATCH($A108,'Adjusted Close Price'!$B$1:$DJ$1,0),1,1,"Adjusted Close Price"))</f>
        <v>73.06</v>
      </c>
      <c r="E108" s="3">
        <f t="shared" ca="1" si="1"/>
        <v>7.1170894233407046E-3</v>
      </c>
      <c r="F108" t="b">
        <f ca="1">E108&gt;Indices!$D$14</f>
        <v>0</v>
      </c>
    </row>
    <row r="109" spans="1:6" x14ac:dyDescent="0.25">
      <c r="A109" t="s">
        <v>37</v>
      </c>
      <c r="B109" t="str">
        <f>VLOOKUP(A109,'IYR Holdings'!A:B,2,FALSE)</f>
        <v>W. P. CAREY REIT INC</v>
      </c>
      <c r="C109">
        <f ca="1">INDIRECT(ADDRESS(2+COUNTBLANK(OFFSET('Adjusted Close Price'!$A$1,1,MATCH($A109,'Adjusted Close Price'!$B$1:$DJ$1,0),50,1)),1+MATCH($A109,'Adjusted Close Price'!$B$1:$DJ$1,0),1,1,"Adjusted Close Price"))</f>
        <v>69.775409999999994</v>
      </c>
      <c r="D109">
        <f ca="1">INDIRECT(ADDRESS(1+COUNTA(OFFSET('Adjusted Close Price'!$A$1,1,MATCH($A109,'Adjusted Close Price'!$B$1:$DJ$1,0),500,1)),1+MATCH($A109,'Adjusted Close Price'!$B$1:$DJ$1,0),1,1,"Adjusted Close Price"))</f>
        <v>65.45</v>
      </c>
      <c r="E109" s="3">
        <f t="shared" ca="1" si="1"/>
        <v>-6.1990463402508009E-2</v>
      </c>
      <c r="F109" t="b">
        <f ca="1">E109&gt;Indices!$D$14</f>
        <v>0</v>
      </c>
    </row>
    <row r="110" spans="1:6" x14ac:dyDescent="0.25">
      <c r="A110" t="s">
        <v>88</v>
      </c>
      <c r="B110" t="str">
        <f>VLOOKUP(A110,'IYR Holdings'!A:B,2,FALSE)</f>
        <v>WP GLIMCHER INC</v>
      </c>
      <c r="C110">
        <f ca="1">INDIRECT(ADDRESS(2+COUNTBLANK(OFFSET('Adjusted Close Price'!$A$1,1,MATCH($A110,'Adjusted Close Price'!$B$1:$DJ$1,0),50,1)),1+MATCH($A110,'Adjusted Close Price'!$B$1:$DJ$1,0),1,1,"Adjusted Close Price"))</f>
        <v>17.03829</v>
      </c>
      <c r="D110">
        <f ca="1">INDIRECT(ADDRESS(1+COUNTA(OFFSET('Adjusted Close Price'!$A$1,1,MATCH($A110,'Adjusted Close Price'!$B$1:$DJ$1,0),500,1)),1+MATCH($A110,'Adjusted Close Price'!$B$1:$DJ$1,0),1,1,"Adjusted Close Price"))</f>
        <v>15.56</v>
      </c>
      <c r="E110" s="3">
        <f t="shared" ca="1" si="1"/>
        <v>-8.6762814812988823E-2</v>
      </c>
      <c r="F110" t="b">
        <f ca="1">E110&gt;Indices!$D$14</f>
        <v>0</v>
      </c>
    </row>
    <row r="111" spans="1:6" x14ac:dyDescent="0.25">
      <c r="A111" t="s">
        <v>107</v>
      </c>
      <c r="B111" t="str">
        <f>VLOOKUP(A111,'IYR Holdings'!A:B,2,FALSE)</f>
        <v>WASHINGTON REAL ESTATE INVESTMENT</v>
      </c>
      <c r="C111">
        <f ca="1">INDIRECT(ADDRESS(2+COUNTBLANK(OFFSET('Adjusted Close Price'!$A$1,1,MATCH($A111,'Adjusted Close Price'!$B$1:$DJ$1,0),50,1)),1+MATCH($A111,'Adjusted Close Price'!$B$1:$DJ$1,0),1,1,"Adjusted Close Price"))</f>
        <v>27.725529999999999</v>
      </c>
      <c r="D111">
        <f ca="1">INDIRECT(ADDRESS(1+COUNTA(OFFSET('Adjusted Close Price'!$A$1,1,MATCH($A111,'Adjusted Close Price'!$B$1:$DJ$1,0),500,1)),1+MATCH($A111,'Adjusted Close Price'!$B$1:$DJ$1,0),1,1,"Adjusted Close Price"))</f>
        <v>26</v>
      </c>
      <c r="E111" s="3">
        <f t="shared" ca="1" si="1"/>
        <v>-6.2236141202710975E-2</v>
      </c>
      <c r="F111" t="b">
        <f ca="1">E111&gt;Indices!$D$14</f>
        <v>0</v>
      </c>
    </row>
    <row r="112" spans="1:6" x14ac:dyDescent="0.25">
      <c r="A112" t="s">
        <v>64</v>
      </c>
      <c r="B112" t="str">
        <f>VLOOKUP(A112,'IYR Holdings'!A:B,2,FALSE)</f>
        <v>WEINGARTEN REALTY INVESTORS REIT</v>
      </c>
      <c r="C112">
        <f ca="1">INDIRECT(ADDRESS(2+COUNTBLANK(OFFSET('Adjusted Close Price'!$A$1,1,MATCH($A112,'Adjusted Close Price'!$B$1:$DJ$1,0),50,1)),1+MATCH($A112,'Adjusted Close Price'!$B$1:$DJ$1,0),1,1,"Adjusted Close Price"))</f>
        <v>35.107700000000001</v>
      </c>
      <c r="D112">
        <f ca="1">INDIRECT(ADDRESS(1+COUNTA(OFFSET('Adjusted Close Price'!$A$1,1,MATCH($A112,'Adjusted Close Price'!$B$1:$DJ$1,0),500,1)),1+MATCH($A112,'Adjusted Close Price'!$B$1:$DJ$1,0),1,1,"Adjusted Close Price"))</f>
        <v>34.31</v>
      </c>
      <c r="E112" s="3">
        <f t="shared" ca="1" si="1"/>
        <v>-2.2721511235426955E-2</v>
      </c>
      <c r="F112" t="b">
        <f ca="1">E112&gt;Indices!$D$14</f>
        <v>0</v>
      </c>
    </row>
    <row r="113" spans="1:6" x14ac:dyDescent="0.25">
      <c r="A113" t="s">
        <v>14</v>
      </c>
      <c r="B113" t="str">
        <f>VLOOKUP(A113,'IYR Holdings'!A:B,2,FALSE)</f>
        <v>WEYERHAEUSER REIT</v>
      </c>
      <c r="C113">
        <f ca="1">INDIRECT(ADDRESS(2+COUNTBLANK(OFFSET('Adjusted Close Price'!$A$1,1,MATCH($A113,'Adjusted Close Price'!$B$1:$DJ$1,0),50,1)),1+MATCH($A113,'Adjusted Close Price'!$B$1:$DJ$1,0),1,1,"Adjusted Close Price"))</f>
        <v>35.811999999999998</v>
      </c>
      <c r="D113">
        <f ca="1">INDIRECT(ADDRESS(1+COUNTA(OFFSET('Adjusted Close Price'!$A$1,1,MATCH($A113,'Adjusted Close Price'!$B$1:$DJ$1,0),500,1)),1+MATCH($A113,'Adjusted Close Price'!$B$1:$DJ$1,0),1,1,"Adjusted Close Price"))</f>
        <v>31.86</v>
      </c>
      <c r="E113" s="3">
        <f t="shared" ca="1" si="1"/>
        <v>-0.11035407126102978</v>
      </c>
      <c r="F113" t="b">
        <f ca="1">E113&gt;Indices!$D$14</f>
        <v>0</v>
      </c>
    </row>
    <row r="114" spans="1:6" x14ac:dyDescent="0.25">
      <c r="A114" t="s">
        <v>96</v>
      </c>
      <c r="B114" t="str">
        <f>VLOOKUP(A114,'IYR Holdings'!A:B,2,FALSE)</f>
        <v>XENIA HOTELS RESORTS REIT INC</v>
      </c>
      <c r="C114">
        <f ca="1">INDIRECT(ADDRESS(2+COUNTBLANK(OFFSET('Adjusted Close Price'!$A$1,1,MATCH($A114,'Adjusted Close Price'!$B$1:$DJ$1,0),50,1)),1+MATCH($A114,'Adjusted Close Price'!$B$1:$DJ$1,0),1,1,"Adjusted Close Price"))</f>
        <v>20.417999999999999</v>
      </c>
      <c r="D114">
        <f ca="1">INDIRECT(ADDRESS(1+COUNTA(OFFSET('Adjusted Close Price'!$A$1,1,MATCH($A114,'Adjusted Close Price'!$B$1:$DJ$1,0),500,1)),1+MATCH($A114,'Adjusted Close Price'!$B$1:$DJ$1,0),1,1,"Adjusted Close Price"))</f>
        <v>23.63719</v>
      </c>
      <c r="E114" s="3">
        <f t="shared" ca="1" si="1"/>
        <v>0.15766431579978457</v>
      </c>
      <c r="F114" t="b">
        <f ca="1">E114&gt;Indices!$D$14</f>
        <v>1</v>
      </c>
    </row>
  </sheetData>
  <autoFilter ref="A1:F114"/>
  <sortState ref="A1:A11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pane ySplit="1" topLeftCell="A2" activePane="bottomLeft" state="frozen"/>
      <selection pane="bottomLeft" activeCell="D5" sqref="D5"/>
    </sheetView>
  </sheetViews>
  <sheetFormatPr defaultRowHeight="15" x14ac:dyDescent="0.25"/>
  <sheetData>
    <row r="1" spans="1:4" x14ac:dyDescent="0.25">
      <c r="B1" s="2" t="s">
        <v>114</v>
      </c>
      <c r="C1" s="2" t="s">
        <v>115</v>
      </c>
      <c r="D1" s="2" t="s">
        <v>116</v>
      </c>
    </row>
    <row r="2" spans="1:4" x14ac:dyDescent="0.25">
      <c r="A2" t="s">
        <v>117</v>
      </c>
      <c r="B2">
        <f ca="1">INDIRECT(ADDRESS(2+COUNTBLANK(OFFSET('Adjusted Close Price'!$A$1,1,MATCH($A2,'Adjusted Close Price'!$B$1:$DU$1,0),50,1)),1+MATCH($A2,'Adjusted Close Price'!$B$1:$DU$1,0),1,1,"Adjusted Close Price"))</f>
        <v>77.157560000000004</v>
      </c>
      <c r="C2">
        <f ca="1">INDIRECT(ADDRESS(1+COUNTA(OFFSET('Adjusted Close Price'!$A$1,1,MATCH($A2,'Adjusted Close Price'!$B$1:$DU$1,0),500,1)),1+MATCH($A2,'Adjusted Close Price'!$B$1:$DU$1,0),1,1,"Adjusted Close Price"))</f>
        <v>78.02</v>
      </c>
      <c r="D2" s="3">
        <f ca="1">(C2-B2)/B2</f>
        <v>1.1177647400980439E-2</v>
      </c>
    </row>
    <row r="3" spans="1:4" x14ac:dyDescent="0.25">
      <c r="D3" s="3"/>
    </row>
    <row r="4" spans="1:4" x14ac:dyDescent="0.25">
      <c r="A4" t="s">
        <v>123</v>
      </c>
      <c r="B4">
        <f ca="1">INDIRECT(ADDRESS(2+COUNTBLANK(OFFSET('Adjusted Close Price'!$A$1,1,MATCH($A4,'Adjusted Close Price'!$B$1:$DU$1,0),50,1)),1+MATCH($A4,'Adjusted Close Price'!$B$1:$DU$1,0),1,1,"Adjusted Close Price"))</f>
        <v>144.54051000000001</v>
      </c>
      <c r="C4">
        <f ca="1">INDIRECT(ADDRESS(1+COUNTA(OFFSET('Adjusted Close Price'!$A$1,1,MATCH($A4,'Adjusted Close Price'!$B$1:$DU$1,0),500,1)),1+MATCH($A4,'Adjusted Close Price'!$B$1:$DU$1,0),1,1,"Adjusted Close Price"))</f>
        <v>158.60001</v>
      </c>
      <c r="D4" s="3">
        <f t="shared" ref="D4:D12" ca="1" si="0">(C4-B4)/B4</f>
        <v>9.7270308510741962E-2</v>
      </c>
    </row>
    <row r="5" spans="1:4" x14ac:dyDescent="0.25">
      <c r="A5" t="s">
        <v>126</v>
      </c>
      <c r="B5">
        <f ca="1">INDIRECT(ADDRESS(2+COUNTBLANK(OFFSET('Adjusted Close Price'!$A$1,1,MATCH($A5,'Adjusted Close Price'!$B$1:$DU$1,0),50,1)),1+MATCH($A5,'Adjusted Close Price'!$B$1:$DU$1,0),1,1,"Adjusted Close Price"))</f>
        <v>29.199339999999999</v>
      </c>
      <c r="C5">
        <f ca="1">INDIRECT(ADDRESS(1+COUNTA(OFFSET('Adjusted Close Price'!$A$1,1,MATCH($A5,'Adjusted Close Price'!$B$1:$DU$1,0),500,1)),1+MATCH($A5,'Adjusted Close Price'!$B$1:$DU$1,0),1,1,"Adjusted Close Price"))</f>
        <v>31.71</v>
      </c>
      <c r="D5" s="3">
        <f t="shared" ca="1" si="0"/>
        <v>8.5983450310863241E-2</v>
      </c>
    </row>
    <row r="6" spans="1:4" x14ac:dyDescent="0.25">
      <c r="A6" t="s">
        <v>120</v>
      </c>
      <c r="B6">
        <f ca="1">INDIRECT(ADDRESS(2+COUNTBLANK(OFFSET('Adjusted Close Price'!$A$1,1,MATCH($A6,'Adjusted Close Price'!$B$1:$DU$1,0),50,1)),1+MATCH($A6,'Adjusted Close Price'!$B$1:$DU$1,0),1,1,"Adjusted Close Price"))</f>
        <v>136.31882999999999</v>
      </c>
      <c r="C6">
        <f ca="1">INDIRECT(ADDRESS(1+COUNTA(OFFSET('Adjusted Close Price'!$A$1,1,MATCH($A6,'Adjusted Close Price'!$B$1:$DU$1,0),500,1)),1+MATCH($A6,'Adjusted Close Price'!$B$1:$DU$1,0),1,1,"Adjusted Close Price"))</f>
        <v>145.53998999999999</v>
      </c>
      <c r="D6" s="3">
        <f t="shared" ca="1" si="0"/>
        <v>6.76440664873664E-2</v>
      </c>
    </row>
    <row r="7" spans="1:4" x14ac:dyDescent="0.25">
      <c r="A7" t="s">
        <v>125</v>
      </c>
      <c r="B7">
        <f ca="1">INDIRECT(ADDRESS(2+COUNTBLANK(OFFSET('Adjusted Close Price'!$A$1,1,MATCH($A7,'Adjusted Close Price'!$B$1:$DU$1,0),50,1)),1+MATCH($A7,'Adjusted Close Price'!$B$1:$DU$1,0),1,1,"Adjusted Close Price"))</f>
        <v>103.78561999999999</v>
      </c>
      <c r="C7">
        <f ca="1">INDIRECT(ADDRESS(1+COUNTA(OFFSET('Adjusted Close Price'!$A$1,1,MATCH($A7,'Adjusted Close Price'!$B$1:$DU$1,0),500,1)),1+MATCH($A7,'Adjusted Close Price'!$B$1:$DU$1,0),1,1,"Adjusted Close Price"))</f>
        <v>108.09</v>
      </c>
      <c r="D7" s="3">
        <f t="shared" ca="1" si="0"/>
        <v>4.1473761008509746E-2</v>
      </c>
    </row>
    <row r="8" spans="1:4" x14ac:dyDescent="0.25">
      <c r="A8" t="s">
        <v>121</v>
      </c>
      <c r="B8">
        <f ca="1">INDIRECT(ADDRESS(2+COUNTBLANK(OFFSET('Adjusted Close Price'!$A$1,1,MATCH($A8,'Adjusted Close Price'!$B$1:$DU$1,0),50,1)),1+MATCH($A8,'Adjusted Close Price'!$B$1:$DU$1,0),1,1,"Adjusted Close Price"))</f>
        <v>44.752600000000001</v>
      </c>
      <c r="C8">
        <f ca="1">INDIRECT(ADDRESS(1+COUNTA(OFFSET('Adjusted Close Price'!$A$1,1,MATCH($A8,'Adjusted Close Price'!$B$1:$DU$1,0),500,1)),1+MATCH($A8,'Adjusted Close Price'!$B$1:$DU$1,0),1,1,"Adjusted Close Price"))</f>
        <v>46.46</v>
      </c>
      <c r="D8" s="3">
        <f t="shared" ca="1" si="0"/>
        <v>3.8151973293171791E-2</v>
      </c>
    </row>
    <row r="9" spans="1:4" x14ac:dyDescent="0.25">
      <c r="A9" t="s">
        <v>119</v>
      </c>
      <c r="B9">
        <f ca="1">INDIRECT(ADDRESS(2+COUNTBLANK(OFFSET('Adjusted Close Price'!$A$1,1,MATCH($A9,'Adjusted Close Price'!$B$1:$DU$1,0),50,1)),1+MATCH($A9,'Adjusted Close Price'!$B$1:$DU$1,0),1,1,"Adjusted Close Price"))</f>
        <v>103.71272</v>
      </c>
      <c r="C9">
        <f ca="1">INDIRECT(ADDRESS(1+COUNTA(OFFSET('Adjusted Close Price'!$A$1,1,MATCH($A9,'Adjusted Close Price'!$B$1:$DU$1,0),500,1)),1+MATCH($A9,'Adjusted Close Price'!$B$1:$DU$1,0),1,1,"Adjusted Close Price"))</f>
        <v>107.12</v>
      </c>
      <c r="D9" s="3">
        <f t="shared" ca="1" si="0"/>
        <v>3.2853057946990491E-2</v>
      </c>
    </row>
    <row r="10" spans="1:4" x14ac:dyDescent="0.25">
      <c r="A10" t="s">
        <v>124</v>
      </c>
      <c r="B10">
        <f ca="1">INDIRECT(ADDRESS(2+COUNTBLANK(OFFSET('Adjusted Close Price'!$A$1,1,MATCH($A10,'Adjusted Close Price'!$B$1:$DU$1,0),50,1)),1+MATCH($A10,'Adjusted Close Price'!$B$1:$DU$1,0),1,1,"Adjusted Close Price"))</f>
        <v>106.08716</v>
      </c>
      <c r="C10">
        <f ca="1">INDIRECT(ADDRESS(1+COUNTA(OFFSET('Adjusted Close Price'!$A$1,1,MATCH($A10,'Adjusted Close Price'!$B$1:$DU$1,0),500,1)),1+MATCH($A10,'Adjusted Close Price'!$B$1:$DU$1,0),1,1,"Adjusted Close Price"))</f>
        <v>109.07</v>
      </c>
      <c r="D10" s="3">
        <f t="shared" ca="1" si="0"/>
        <v>2.8116880497130813E-2</v>
      </c>
    </row>
    <row r="11" spans="1:4" x14ac:dyDescent="0.25">
      <c r="A11" t="s">
        <v>118</v>
      </c>
      <c r="B11">
        <f ca="1">INDIRECT(ADDRESS(2+COUNTBLANK(OFFSET('Adjusted Close Price'!$A$1,1,MATCH($A11,'Adjusted Close Price'!$B$1:$DU$1,0),50,1)),1+MATCH($A11,'Adjusted Close Price'!$B$1:$DU$1,0),1,1,"Adjusted Close Price"))</f>
        <v>82.269239999999996</v>
      </c>
      <c r="C11">
        <f ca="1">INDIRECT(ADDRESS(1+COUNTA(OFFSET('Adjusted Close Price'!$A$1,1,MATCH($A11,'Adjusted Close Price'!$B$1:$DU$1,0),500,1)),1+MATCH($A11,'Adjusted Close Price'!$B$1:$DU$1,0),1,1,"Adjusted Close Price"))</f>
        <v>84.08</v>
      </c>
      <c r="D11" s="3">
        <f t="shared" ca="1" si="0"/>
        <v>2.201017050844279E-2</v>
      </c>
    </row>
    <row r="12" spans="1:4" x14ac:dyDescent="0.25">
      <c r="A12" t="s">
        <v>122</v>
      </c>
      <c r="B12">
        <f ca="1">INDIRECT(ADDRESS(2+COUNTBLANK(OFFSET('Adjusted Close Price'!$A$1,1,MATCH($A12,'Adjusted Close Price'!$B$1:$DU$1,0),50,1)),1+MATCH($A12,'Adjusted Close Price'!$B$1:$DU$1,0),1,1,"Adjusted Close Price"))</f>
        <v>89.991039999999998</v>
      </c>
      <c r="C12">
        <f ca="1">INDIRECT(ADDRESS(1+COUNTA(OFFSET('Adjusted Close Price'!$A$1,1,MATCH($A12,'Adjusted Close Price'!$B$1:$DU$1,0),500,1)),1+MATCH($A12,'Adjusted Close Price'!$B$1:$DU$1,0),1,1,"Adjusted Close Price"))</f>
        <v>89.71</v>
      </c>
      <c r="D12" s="3">
        <f t="shared" ca="1" si="0"/>
        <v>-3.1229775764343251E-3</v>
      </c>
    </row>
    <row r="14" spans="1:4" x14ac:dyDescent="0.25">
      <c r="A14" t="s">
        <v>127</v>
      </c>
      <c r="B14">
        <f ca="1">INDIRECT(ADDRESS(2+COUNTBLANK(OFFSET('Adjusted Close Price'!$A$1,1,MATCH($A14,'Adjusted Close Price'!$B$1:$DU$1,0),50,1)),1+MATCH($A14,'Adjusted Close Price'!$B$1:$DU$1,0),1,1,"Adjusted Close Price"))</f>
        <v>2058.1999500000002</v>
      </c>
      <c r="C14">
        <f ca="1">INDIRECT(ADDRESS(1+COUNTA(OFFSET('Adjusted Close Price'!$A$1,1,MATCH($A14,'Adjusted Close Price'!$B$1:$DU$1,0),500,1)),1+MATCH($A14,'Adjusted Close Price'!$B$1:$DU$1,0),1,1,"Adjusted Close Price"))</f>
        <v>2112.9299299999998</v>
      </c>
      <c r="D14" s="3">
        <f ca="1">(C14-B14)/B14</f>
        <v>2.6591187119599149E-2</v>
      </c>
    </row>
  </sheetData>
  <sortState ref="A4:D12">
    <sortCondition descending="1" ref="D4:D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8"/>
  <sheetViews>
    <sheetView topLeftCell="CR1" workbookViewId="0">
      <pane ySplit="1" topLeftCell="A42" activePane="bottomLeft" state="frozen"/>
      <selection pane="bottomLeft" activeCell="CW78" sqref="CW78"/>
    </sheetView>
  </sheetViews>
  <sheetFormatPr defaultRowHeight="15" x14ac:dyDescent="0.25"/>
  <cols>
    <col min="1" max="1" width="10.42578125" bestFit="1" customWidth="1"/>
    <col min="2" max="2" width="10" bestFit="1" customWidth="1"/>
    <col min="3" max="4" width="9" bestFit="1" customWidth="1"/>
    <col min="5" max="5" width="10" bestFit="1" customWidth="1"/>
    <col min="6" max="7" width="9" bestFit="1" customWidth="1"/>
    <col min="8" max="8" width="10" bestFit="1" customWidth="1"/>
    <col min="9" max="10" width="9" bestFit="1" customWidth="1"/>
    <col min="11" max="11" width="10" bestFit="1" customWidth="1"/>
    <col min="12" max="12" width="9" bestFit="1" customWidth="1"/>
    <col min="13" max="13" width="10" bestFit="1" customWidth="1"/>
    <col min="14" max="16" width="9" bestFit="1" customWidth="1"/>
    <col min="17" max="18" width="10" bestFit="1" customWidth="1"/>
    <col min="19" max="20" width="9" bestFit="1" customWidth="1"/>
    <col min="21" max="21" width="6" bestFit="1" customWidth="1"/>
    <col min="22" max="23" width="9" bestFit="1" customWidth="1"/>
    <col min="24" max="24" width="10" bestFit="1" customWidth="1"/>
    <col min="25" max="25" width="9" bestFit="1" customWidth="1"/>
    <col min="26" max="26" width="6" bestFit="1" customWidth="1"/>
    <col min="27" max="29" width="9" bestFit="1" customWidth="1"/>
    <col min="30" max="30" width="10" bestFit="1" customWidth="1"/>
    <col min="31" max="32" width="9" bestFit="1" customWidth="1"/>
    <col min="33" max="33" width="6" bestFit="1" customWidth="1"/>
    <col min="34" max="34" width="9" bestFit="1" customWidth="1"/>
    <col min="35" max="35" width="10" bestFit="1" customWidth="1"/>
    <col min="36" max="42" width="9" bestFit="1" customWidth="1"/>
    <col min="43" max="43" width="10" bestFit="1" customWidth="1"/>
    <col min="44" max="59" width="9" bestFit="1" customWidth="1"/>
    <col min="60" max="60" width="6" bestFit="1" customWidth="1"/>
    <col min="61" max="68" width="9" bestFit="1" customWidth="1"/>
    <col min="69" max="69" width="6" bestFit="1" customWidth="1"/>
    <col min="70" max="72" width="9" bestFit="1" customWidth="1"/>
    <col min="73" max="73" width="6" bestFit="1" customWidth="1"/>
    <col min="74" max="87" width="9" bestFit="1" customWidth="1"/>
    <col min="88" max="88" width="8" bestFit="1" customWidth="1"/>
    <col min="89" max="111" width="9" bestFit="1" customWidth="1"/>
    <col min="112" max="112" width="8" bestFit="1" customWidth="1"/>
    <col min="113" max="113" width="6" bestFit="1" customWidth="1"/>
    <col min="114" max="114" width="8" bestFit="1" customWidth="1"/>
  </cols>
  <sheetData>
    <row r="1" spans="1:1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117</v>
      </c>
      <c r="DL1" t="s">
        <v>118</v>
      </c>
      <c r="DM1" t="s">
        <v>119</v>
      </c>
      <c r="DN1" t="s">
        <v>120</v>
      </c>
      <c r="DO1" t="s">
        <v>121</v>
      </c>
      <c r="DP1" t="s">
        <v>122</v>
      </c>
      <c r="DQ1" t="s">
        <v>123</v>
      </c>
      <c r="DR1" t="s">
        <v>124</v>
      </c>
      <c r="DS1" t="s">
        <v>125</v>
      </c>
      <c r="DT1" t="s">
        <v>126</v>
      </c>
      <c r="DU1" t="s">
        <v>127</v>
      </c>
    </row>
    <row r="2" spans="1:125" x14ac:dyDescent="0.25">
      <c r="A2" s="1">
        <v>42006</v>
      </c>
      <c r="B2">
        <v>184.00764000000001</v>
      </c>
      <c r="C2">
        <v>99.237859999999998</v>
      </c>
      <c r="D2">
        <v>78.747630000000001</v>
      </c>
      <c r="E2">
        <v>185.81967</v>
      </c>
      <c r="F2">
        <v>72.906049999999993</v>
      </c>
      <c r="G2">
        <v>76.172290000000004</v>
      </c>
      <c r="H2">
        <v>164.63211000000001</v>
      </c>
      <c r="I2">
        <v>43.061689999999999</v>
      </c>
      <c r="J2">
        <v>72.543700000000001</v>
      </c>
      <c r="K2">
        <v>130.65234000000001</v>
      </c>
      <c r="L2">
        <v>44.291350000000001</v>
      </c>
      <c r="M2">
        <v>107.5226</v>
      </c>
      <c r="N2">
        <v>28.381530000000001</v>
      </c>
      <c r="O2">
        <v>35.811999999999998</v>
      </c>
      <c r="P2">
        <v>23.575189999999999</v>
      </c>
      <c r="Q2">
        <v>209.05181999999999</v>
      </c>
      <c r="R2">
        <v>120.75255</v>
      </c>
      <c r="S2">
        <v>83.497559999999993</v>
      </c>
      <c r="T2">
        <v>48.094380000000001</v>
      </c>
      <c r="U2">
        <v>34.67</v>
      </c>
      <c r="V2">
        <v>25.232420000000001</v>
      </c>
      <c r="W2">
        <v>10.7339</v>
      </c>
      <c r="X2">
        <v>134.91813999999999</v>
      </c>
      <c r="Y2">
        <v>65.536190000000005</v>
      </c>
      <c r="Z2">
        <v>9.27</v>
      </c>
      <c r="AA2">
        <v>30.851780000000002</v>
      </c>
      <c r="AB2">
        <v>21.65155</v>
      </c>
      <c r="AC2">
        <v>42.627470000000002</v>
      </c>
      <c r="AD2">
        <v>151.36000000000001</v>
      </c>
      <c r="AE2">
        <v>58.50723</v>
      </c>
      <c r="AF2">
        <v>20.275549999999999</v>
      </c>
      <c r="AG2">
        <v>44.19</v>
      </c>
      <c r="AH2">
        <v>38.465049999999998</v>
      </c>
      <c r="AI2">
        <v>89.109009999999998</v>
      </c>
      <c r="AJ2">
        <v>74.574939999999998</v>
      </c>
      <c r="AK2">
        <v>70.155119999999997</v>
      </c>
      <c r="AL2">
        <v>69.775409999999994</v>
      </c>
      <c r="AM2">
        <v>64.342740000000006</v>
      </c>
      <c r="AN2">
        <v>39.596760000000003</v>
      </c>
      <c r="AO2">
        <v>37.613210000000002</v>
      </c>
      <c r="AP2">
        <v>74.657349999999994</v>
      </c>
      <c r="AQ2">
        <v>130.55000000000001</v>
      </c>
      <c r="AR2">
        <v>18.425470000000001</v>
      </c>
      <c r="AS2">
        <v>39.518439999999998</v>
      </c>
      <c r="AT2">
        <v>22.949670000000001</v>
      </c>
      <c r="AU2">
        <v>37.399509999999999</v>
      </c>
      <c r="AV2">
        <v>21.709199999999999</v>
      </c>
      <c r="AW2">
        <v>53.143270000000001</v>
      </c>
      <c r="AX2">
        <v>11.86684</v>
      </c>
      <c r="AY2">
        <v>36.292119999999997</v>
      </c>
      <c r="AZ2">
        <v>41.73227</v>
      </c>
      <c r="BA2">
        <v>17.494859999999999</v>
      </c>
      <c r="BB2">
        <v>30.488230000000001</v>
      </c>
      <c r="BC2">
        <v>21.617280000000001</v>
      </c>
      <c r="BD2">
        <v>24.862829999999999</v>
      </c>
      <c r="BE2">
        <v>52.012360000000001</v>
      </c>
      <c r="BF2">
        <v>44.536540000000002</v>
      </c>
      <c r="BG2">
        <v>40.540709999999997</v>
      </c>
      <c r="BH2">
        <v>21.43</v>
      </c>
      <c r="BI2">
        <v>33.477069999999998</v>
      </c>
      <c r="BJ2">
        <v>26.443850000000001</v>
      </c>
      <c r="BK2">
        <v>9.9549000000000003</v>
      </c>
      <c r="BL2">
        <v>65.847819999999999</v>
      </c>
      <c r="BM2">
        <v>35.107700000000001</v>
      </c>
      <c r="BN2">
        <v>28.822500000000002</v>
      </c>
      <c r="BO2">
        <v>22.219609999999999</v>
      </c>
      <c r="BP2">
        <v>16.674410000000002</v>
      </c>
      <c r="BQ2">
        <v>26.04</v>
      </c>
      <c r="BR2">
        <v>57.778080000000003</v>
      </c>
      <c r="BS2">
        <v>16.7485</v>
      </c>
      <c r="BT2">
        <v>25.448360000000001</v>
      </c>
      <c r="BU2">
        <v>13.4</v>
      </c>
      <c r="BV2">
        <v>27.100899999999999</v>
      </c>
      <c r="BW2">
        <v>27.88897</v>
      </c>
      <c r="BX2">
        <v>15.82</v>
      </c>
      <c r="BY2">
        <v>37.226469999999999</v>
      </c>
      <c r="BZ2">
        <v>29.207560000000001</v>
      </c>
      <c r="CA2">
        <v>19.485399999999998</v>
      </c>
      <c r="CB2">
        <v>87.109070000000003</v>
      </c>
      <c r="CC2">
        <v>60.912990000000001</v>
      </c>
      <c r="CD2">
        <v>45.26135</v>
      </c>
      <c r="CE2">
        <v>40.036029999999997</v>
      </c>
      <c r="CF2">
        <v>13.8246</v>
      </c>
      <c r="CG2">
        <v>58.942920000000001</v>
      </c>
      <c r="CH2">
        <v>52.744450000000001</v>
      </c>
      <c r="CI2">
        <v>35.612389999999998</v>
      </c>
      <c r="CJ2">
        <v>7.9017099999999996</v>
      </c>
      <c r="CK2">
        <v>17.03829</v>
      </c>
      <c r="CL2">
        <v>24.053439999999998</v>
      </c>
      <c r="CM2">
        <v>18.902370000000001</v>
      </c>
      <c r="CN2">
        <v>14.82747</v>
      </c>
      <c r="CO2">
        <v>18.642469999999999</v>
      </c>
      <c r="CP2">
        <v>15.73094</v>
      </c>
      <c r="CQ2">
        <v>28.576139999999999</v>
      </c>
      <c r="CR2">
        <v>27.452539999999999</v>
      </c>
      <c r="CT2">
        <v>17.306419999999999</v>
      </c>
      <c r="CU2">
        <v>28.570409999999999</v>
      </c>
      <c r="CV2">
        <v>33.156219999999998</v>
      </c>
      <c r="CW2">
        <v>11.51979</v>
      </c>
      <c r="CY2">
        <v>10.99996</v>
      </c>
      <c r="CZ2">
        <v>63.559429999999999</v>
      </c>
      <c r="DA2">
        <v>15.219290000000001</v>
      </c>
      <c r="DB2">
        <v>39.729790000000001</v>
      </c>
      <c r="DC2">
        <v>18.247050000000002</v>
      </c>
      <c r="DD2">
        <v>27.725529999999999</v>
      </c>
      <c r="DE2">
        <v>41.761859999999999</v>
      </c>
      <c r="DF2">
        <v>19.159770000000002</v>
      </c>
      <c r="DG2">
        <v>19.669889999999999</v>
      </c>
      <c r="DH2">
        <v>8.5620399999999997</v>
      </c>
      <c r="DI2">
        <v>18.3</v>
      </c>
      <c r="DJ2">
        <v>3.5516700000000001</v>
      </c>
      <c r="DK2">
        <v>77.157560000000004</v>
      </c>
      <c r="DL2">
        <v>82.269239999999996</v>
      </c>
      <c r="DM2">
        <v>103.71272</v>
      </c>
      <c r="DN2">
        <v>136.31882999999999</v>
      </c>
      <c r="DO2">
        <v>44.752600000000001</v>
      </c>
      <c r="DP2">
        <v>89.991039999999998</v>
      </c>
      <c r="DQ2">
        <v>144.54051000000001</v>
      </c>
      <c r="DR2">
        <v>106.08716</v>
      </c>
      <c r="DS2">
        <v>103.78561999999999</v>
      </c>
      <c r="DT2">
        <v>29.199339999999999</v>
      </c>
      <c r="DU2">
        <v>2058.1999500000002</v>
      </c>
    </row>
    <row r="3" spans="1:125" x14ac:dyDescent="0.25">
      <c r="A3" s="1">
        <v>42009</v>
      </c>
      <c r="B3">
        <v>184.76219</v>
      </c>
      <c r="C3">
        <v>97.804109999999994</v>
      </c>
      <c r="D3">
        <v>78.242519999999999</v>
      </c>
      <c r="E3">
        <v>186.69305</v>
      </c>
      <c r="F3">
        <v>73.551590000000004</v>
      </c>
      <c r="G3">
        <v>77.112700000000004</v>
      </c>
      <c r="H3">
        <v>165.74413999999999</v>
      </c>
      <c r="I3">
        <v>43.031939999999999</v>
      </c>
      <c r="J3">
        <v>72.909840000000003</v>
      </c>
      <c r="K3">
        <v>131.83684</v>
      </c>
      <c r="L3">
        <v>44.735750000000003</v>
      </c>
      <c r="M3">
        <v>107.79283</v>
      </c>
      <c r="N3">
        <v>28.570409999999999</v>
      </c>
      <c r="O3">
        <v>35.811999999999998</v>
      </c>
      <c r="P3">
        <v>23.387060000000002</v>
      </c>
      <c r="Q3">
        <v>209.88664</v>
      </c>
      <c r="R3">
        <v>121.40947</v>
      </c>
      <c r="S3">
        <v>83.914349999999999</v>
      </c>
      <c r="T3">
        <v>49.083570000000002</v>
      </c>
      <c r="U3">
        <v>33.92</v>
      </c>
      <c r="V3">
        <v>25.460370000000001</v>
      </c>
      <c r="W3">
        <v>10.626950000000001</v>
      </c>
      <c r="X3">
        <v>136.74699000000001</v>
      </c>
      <c r="Y3">
        <v>66.799350000000004</v>
      </c>
      <c r="Z3">
        <v>9.1199999999999992</v>
      </c>
      <c r="AA3">
        <v>31.17633</v>
      </c>
      <c r="AB3">
        <v>21.447839999999999</v>
      </c>
      <c r="AC3">
        <v>42.340319999999998</v>
      </c>
      <c r="AD3">
        <v>146.94999999999999</v>
      </c>
      <c r="AE3">
        <v>59.79768</v>
      </c>
      <c r="AF3">
        <v>20.255710000000001</v>
      </c>
      <c r="AG3">
        <v>43.38</v>
      </c>
      <c r="AH3">
        <v>38.652639999999998</v>
      </c>
      <c r="AI3">
        <v>90.180819999999997</v>
      </c>
      <c r="AJ3">
        <v>74.277630000000002</v>
      </c>
      <c r="AK3">
        <v>70.752359999999996</v>
      </c>
      <c r="AL3">
        <v>69.765550000000005</v>
      </c>
      <c r="AM3">
        <v>65.06747</v>
      </c>
      <c r="AN3">
        <v>40.233370000000001</v>
      </c>
      <c r="AO3">
        <v>37.940800000000003</v>
      </c>
      <c r="AP3">
        <v>74.37303</v>
      </c>
      <c r="AQ3">
        <v>125.26</v>
      </c>
      <c r="AR3">
        <v>18.346219999999999</v>
      </c>
      <c r="AS3">
        <v>40.023560000000003</v>
      </c>
      <c r="AT3">
        <v>22.783010000000001</v>
      </c>
      <c r="AU3">
        <v>37.557400000000001</v>
      </c>
      <c r="AV3">
        <v>21.873370000000001</v>
      </c>
      <c r="AW3">
        <v>52.431660000000001</v>
      </c>
      <c r="AX3">
        <v>11.82741</v>
      </c>
      <c r="AY3">
        <v>36.647449999999999</v>
      </c>
      <c r="AZ3">
        <v>41.980139999999999</v>
      </c>
      <c r="BA3">
        <v>17.308959999999999</v>
      </c>
      <c r="BB3">
        <v>30.410679999999999</v>
      </c>
      <c r="BC3">
        <v>21.9237</v>
      </c>
      <c r="BD3">
        <v>24.951450000000001</v>
      </c>
      <c r="BE3">
        <v>52.091819999999998</v>
      </c>
      <c r="BF3">
        <v>44.744660000000003</v>
      </c>
      <c r="BG3">
        <v>40.382269999999998</v>
      </c>
      <c r="BH3">
        <v>21.24</v>
      </c>
      <c r="BI3">
        <v>33.665039999999998</v>
      </c>
      <c r="BJ3">
        <v>26.345179999999999</v>
      </c>
      <c r="BK3">
        <v>9.8670600000000004</v>
      </c>
      <c r="BL3">
        <v>66.164270000000002</v>
      </c>
      <c r="BM3">
        <v>35.295870000000001</v>
      </c>
      <c r="BN3">
        <v>29.060790000000001</v>
      </c>
      <c r="BO3">
        <v>22.398399999999999</v>
      </c>
      <c r="BP3">
        <v>16.743680000000001</v>
      </c>
      <c r="BQ3">
        <v>26.18</v>
      </c>
      <c r="BR3">
        <v>57.896340000000002</v>
      </c>
      <c r="BS3">
        <v>16.898040000000002</v>
      </c>
      <c r="BT3">
        <v>25.32977</v>
      </c>
      <c r="BU3">
        <v>13.32</v>
      </c>
      <c r="BV3">
        <v>27.32856</v>
      </c>
      <c r="BW3">
        <v>28.077200000000001</v>
      </c>
      <c r="BX3">
        <v>15.82</v>
      </c>
      <c r="BY3">
        <v>37.474980000000002</v>
      </c>
      <c r="BZ3">
        <v>28.49926</v>
      </c>
      <c r="CA3">
        <v>19.74192</v>
      </c>
      <c r="CB3">
        <v>87.758260000000007</v>
      </c>
      <c r="CC3">
        <v>62.012219999999999</v>
      </c>
      <c r="CD3">
        <v>46.11553</v>
      </c>
      <c r="CE3">
        <v>40.29222</v>
      </c>
      <c r="CF3">
        <v>14.14954</v>
      </c>
      <c r="CG3">
        <v>59.647939999999998</v>
      </c>
      <c r="CH3">
        <v>53.20946</v>
      </c>
      <c r="CI3">
        <v>35.572710000000001</v>
      </c>
      <c r="CJ3">
        <v>7.9017099999999996</v>
      </c>
      <c r="CK3">
        <v>17.20457</v>
      </c>
      <c r="CL3">
        <v>24.043579999999999</v>
      </c>
      <c r="CM3">
        <v>18.94192</v>
      </c>
      <c r="CN3">
        <v>14.74818</v>
      </c>
      <c r="CO3">
        <v>18.811219999999999</v>
      </c>
      <c r="CP3">
        <v>15.73094</v>
      </c>
      <c r="CQ3">
        <v>28.695</v>
      </c>
      <c r="CR3">
        <v>27.670259999999999</v>
      </c>
      <c r="CT3">
        <v>17.186789999999998</v>
      </c>
      <c r="CU3">
        <v>28.82789</v>
      </c>
      <c r="CV3">
        <v>33.254950000000001</v>
      </c>
      <c r="CW3">
        <v>11.24173</v>
      </c>
      <c r="CY3">
        <v>11.009790000000001</v>
      </c>
      <c r="CZ3">
        <v>63.767400000000002</v>
      </c>
      <c r="DA3">
        <v>15.19985</v>
      </c>
      <c r="DB3">
        <v>39.56</v>
      </c>
      <c r="DC3">
        <v>18.22758</v>
      </c>
      <c r="DD3">
        <v>27.982620000000001</v>
      </c>
      <c r="DE3">
        <v>41.712339999999998</v>
      </c>
      <c r="DF3">
        <v>19.258990000000001</v>
      </c>
      <c r="DG3">
        <v>19.61082</v>
      </c>
      <c r="DH3">
        <v>8.6007400000000001</v>
      </c>
      <c r="DI3">
        <v>18.059999999999999</v>
      </c>
      <c r="DJ3">
        <v>3.4945400000000002</v>
      </c>
      <c r="DK3">
        <v>77.415450000000007</v>
      </c>
      <c r="DL3">
        <v>79.926670000000001</v>
      </c>
      <c r="DM3">
        <v>102.54774</v>
      </c>
      <c r="DN3">
        <v>134.22515999999999</v>
      </c>
      <c r="DO3">
        <v>42.914000000000001</v>
      </c>
      <c r="DP3">
        <v>88.317340000000002</v>
      </c>
      <c r="DQ3">
        <v>143.72209000000001</v>
      </c>
      <c r="DR3">
        <v>103.74451000000001</v>
      </c>
      <c r="DS3">
        <v>102.13</v>
      </c>
      <c r="DT3">
        <v>28.592469999999999</v>
      </c>
      <c r="DU3">
        <v>2020.57996</v>
      </c>
    </row>
    <row r="4" spans="1:125" x14ac:dyDescent="0.25">
      <c r="A4" s="1">
        <v>42010</v>
      </c>
      <c r="B4">
        <v>189.90495000000001</v>
      </c>
      <c r="C4">
        <v>97.545230000000004</v>
      </c>
      <c r="D4">
        <v>78.093950000000007</v>
      </c>
      <c r="E4">
        <v>189.87888000000001</v>
      </c>
      <c r="F4">
        <v>73.968710000000002</v>
      </c>
      <c r="G4">
        <v>78.211479999999995</v>
      </c>
      <c r="H4">
        <v>167.99802</v>
      </c>
      <c r="I4">
        <v>43.180669999999999</v>
      </c>
      <c r="J4">
        <v>74.532690000000002</v>
      </c>
      <c r="K4">
        <v>134.39496</v>
      </c>
      <c r="L4">
        <v>45.585039999999999</v>
      </c>
      <c r="M4">
        <v>108.66655</v>
      </c>
      <c r="N4">
        <v>28.977989999999998</v>
      </c>
      <c r="O4">
        <v>35.772329999999997</v>
      </c>
      <c r="P4">
        <v>23.288049999999998</v>
      </c>
      <c r="Q4">
        <v>212.90787</v>
      </c>
      <c r="R4">
        <v>122.34506</v>
      </c>
      <c r="S4">
        <v>84.837249999999997</v>
      </c>
      <c r="T4">
        <v>49.726550000000003</v>
      </c>
      <c r="U4">
        <v>33.659999999999997</v>
      </c>
      <c r="V4">
        <v>25.609030000000001</v>
      </c>
      <c r="W4">
        <v>10.68529</v>
      </c>
      <c r="X4">
        <v>138.5361</v>
      </c>
      <c r="Y4">
        <v>66.592110000000005</v>
      </c>
      <c r="Z4">
        <v>9.4499999999999993</v>
      </c>
      <c r="AA4">
        <v>31.353359999999999</v>
      </c>
      <c r="AB4">
        <v>21.457540000000002</v>
      </c>
      <c r="AC4">
        <v>42.419530000000002</v>
      </c>
      <c r="AD4">
        <v>146.25</v>
      </c>
      <c r="AE4">
        <v>61.098059999999997</v>
      </c>
      <c r="AF4">
        <v>20.523540000000001</v>
      </c>
      <c r="AG4">
        <v>42.72</v>
      </c>
      <c r="AH4">
        <v>39.00806</v>
      </c>
      <c r="AI4">
        <v>90.637330000000006</v>
      </c>
      <c r="AJ4">
        <v>74.94162</v>
      </c>
      <c r="AK4">
        <v>70.523409999999998</v>
      </c>
      <c r="AL4">
        <v>69.982489999999999</v>
      </c>
      <c r="AM4">
        <v>65.534090000000006</v>
      </c>
      <c r="AN4">
        <v>41.18338</v>
      </c>
      <c r="AO4">
        <v>38.248539999999998</v>
      </c>
      <c r="AP4">
        <v>75.667150000000007</v>
      </c>
      <c r="AQ4">
        <v>120.38</v>
      </c>
      <c r="AR4">
        <v>18.653310000000001</v>
      </c>
      <c r="AS4">
        <v>41.122950000000003</v>
      </c>
      <c r="AT4">
        <v>22.930060000000001</v>
      </c>
      <c r="AU4">
        <v>37.853439999999999</v>
      </c>
      <c r="AV4">
        <v>21.83475</v>
      </c>
      <c r="AW4">
        <v>52.836880000000001</v>
      </c>
      <c r="AX4">
        <v>12.152670000000001</v>
      </c>
      <c r="AY4">
        <v>36.440170000000002</v>
      </c>
      <c r="AZ4">
        <v>42.416400000000003</v>
      </c>
      <c r="BA4">
        <v>17.348089999999999</v>
      </c>
      <c r="BB4">
        <v>30.430070000000001</v>
      </c>
      <c r="BC4">
        <v>22.220230000000001</v>
      </c>
      <c r="BD4">
        <v>25.099150000000002</v>
      </c>
      <c r="BE4">
        <v>53.095120000000001</v>
      </c>
      <c r="BF4">
        <v>44.952779999999997</v>
      </c>
      <c r="BG4">
        <v>39.897060000000003</v>
      </c>
      <c r="BH4">
        <v>21</v>
      </c>
      <c r="BI4">
        <v>33.486969999999999</v>
      </c>
      <c r="BJ4">
        <v>26.32545</v>
      </c>
      <c r="BK4">
        <v>9.9451400000000003</v>
      </c>
      <c r="BL4">
        <v>67.232219999999998</v>
      </c>
      <c r="BM4">
        <v>35.137410000000003</v>
      </c>
      <c r="BN4">
        <v>29.011140000000001</v>
      </c>
      <c r="BO4">
        <v>22.686450000000001</v>
      </c>
      <c r="BP4">
        <v>16.961390000000002</v>
      </c>
      <c r="BQ4">
        <v>26.42</v>
      </c>
      <c r="BR4">
        <v>58.339799999999997</v>
      </c>
      <c r="BS4">
        <v>16.868130000000001</v>
      </c>
      <c r="BT4">
        <v>25.14199</v>
      </c>
      <c r="BU4">
        <v>13.11</v>
      </c>
      <c r="BV4">
        <v>28.229289999999999</v>
      </c>
      <c r="BW4">
        <v>27.879059999999999</v>
      </c>
      <c r="BX4">
        <v>15.965579999999999</v>
      </c>
      <c r="BY4">
        <v>38.071399999999997</v>
      </c>
      <c r="BZ4">
        <v>28.076250000000002</v>
      </c>
      <c r="CA4">
        <v>19.761649999999999</v>
      </c>
      <c r="CB4">
        <v>89.410740000000004</v>
      </c>
      <c r="CC4">
        <v>62.66581</v>
      </c>
      <c r="CD4">
        <v>45.738100000000003</v>
      </c>
      <c r="CE4">
        <v>40.095149999999997</v>
      </c>
      <c r="CF4">
        <v>14.041230000000001</v>
      </c>
      <c r="CG4">
        <v>59.955759999999998</v>
      </c>
      <c r="CH4">
        <v>52.675190000000001</v>
      </c>
      <c r="CI4">
        <v>35.43383</v>
      </c>
      <c r="CJ4">
        <v>7.8822000000000001</v>
      </c>
      <c r="CK4">
        <v>17.116540000000001</v>
      </c>
      <c r="CL4">
        <v>24.063289999999999</v>
      </c>
      <c r="CM4">
        <v>18.991350000000001</v>
      </c>
      <c r="CN4">
        <v>14.55986</v>
      </c>
      <c r="CO4">
        <v>18.910489999999999</v>
      </c>
      <c r="CP4">
        <v>15.711130000000001</v>
      </c>
      <c r="CQ4">
        <v>28.595949999999998</v>
      </c>
      <c r="CR4">
        <v>27.848389999999998</v>
      </c>
      <c r="CT4">
        <v>17.306419999999999</v>
      </c>
      <c r="CU4">
        <v>28.966529999999999</v>
      </c>
      <c r="CV4">
        <v>33.087090000000003</v>
      </c>
      <c r="CW4">
        <v>11.132490000000001</v>
      </c>
      <c r="CY4">
        <v>10.96064</v>
      </c>
      <c r="CZ4">
        <v>65.064729999999997</v>
      </c>
      <c r="DA4">
        <v>15.16098</v>
      </c>
      <c r="DB4">
        <v>38.311579999999999</v>
      </c>
      <c r="DC4">
        <v>18.188659999999999</v>
      </c>
      <c r="DD4">
        <v>27.6662</v>
      </c>
      <c r="DE4">
        <v>41.742049999999999</v>
      </c>
      <c r="DF4">
        <v>19.199459999999998</v>
      </c>
      <c r="DG4">
        <v>19.40408</v>
      </c>
      <c r="DH4">
        <v>8.6200899999999994</v>
      </c>
      <c r="DI4">
        <v>17.350000000000001</v>
      </c>
      <c r="DJ4">
        <v>3.46597</v>
      </c>
      <c r="DK4">
        <v>77.980819999999994</v>
      </c>
      <c r="DL4">
        <v>79.198970000000003</v>
      </c>
      <c r="DM4">
        <v>101.96026999999999</v>
      </c>
      <c r="DN4">
        <v>133.16835</v>
      </c>
      <c r="DO4">
        <v>42.297820000000002</v>
      </c>
      <c r="DP4">
        <v>87.151740000000004</v>
      </c>
      <c r="DQ4">
        <v>143.25299000000001</v>
      </c>
      <c r="DR4">
        <v>102.59811000000001</v>
      </c>
      <c r="DS4">
        <v>100.74366999999999</v>
      </c>
      <c r="DT4">
        <v>28.27412</v>
      </c>
      <c r="DU4">
        <v>2002.6099899999999</v>
      </c>
    </row>
    <row r="5" spans="1:125" x14ac:dyDescent="0.25">
      <c r="A5" s="1">
        <v>42011</v>
      </c>
      <c r="B5">
        <v>193.39964000000001</v>
      </c>
      <c r="C5">
        <v>98.570760000000007</v>
      </c>
      <c r="D5">
        <v>79.728129999999993</v>
      </c>
      <c r="E5">
        <v>193.76935</v>
      </c>
      <c r="F5">
        <v>75.061160000000001</v>
      </c>
      <c r="G5">
        <v>78.934100000000001</v>
      </c>
      <c r="H5">
        <v>169.94410999999999</v>
      </c>
      <c r="I5">
        <v>43.835079999999998</v>
      </c>
      <c r="J5">
        <v>75.640990000000002</v>
      </c>
      <c r="K5">
        <v>135.89796000000001</v>
      </c>
      <c r="L5">
        <v>46.55283</v>
      </c>
      <c r="M5">
        <v>110.96347</v>
      </c>
      <c r="N5">
        <v>29.6341</v>
      </c>
      <c r="O5">
        <v>35.881419999999999</v>
      </c>
      <c r="P5">
        <v>23.41677</v>
      </c>
      <c r="Q5">
        <v>216.11795000000001</v>
      </c>
      <c r="R5">
        <v>123.75842</v>
      </c>
      <c r="S5">
        <v>86.762439999999998</v>
      </c>
      <c r="T5">
        <v>50.537680000000002</v>
      </c>
      <c r="U5">
        <v>34.01</v>
      </c>
      <c r="V5">
        <v>26.273040000000002</v>
      </c>
      <c r="W5">
        <v>10.636670000000001</v>
      </c>
      <c r="X5">
        <v>141.43842000000001</v>
      </c>
      <c r="Y5">
        <v>67.124989999999997</v>
      </c>
      <c r="Z5">
        <v>9.5299999999999994</v>
      </c>
      <c r="AA5">
        <v>31.56972</v>
      </c>
      <c r="AB5">
        <v>21.428439999999998</v>
      </c>
      <c r="AC5">
        <v>42.964129999999997</v>
      </c>
      <c r="AD5">
        <v>148.88</v>
      </c>
      <c r="AE5">
        <v>61.981529999999999</v>
      </c>
      <c r="AF5">
        <v>20.940159999999999</v>
      </c>
      <c r="AG5">
        <v>44</v>
      </c>
      <c r="AH5">
        <v>39.067300000000003</v>
      </c>
      <c r="AI5">
        <v>91.867919999999998</v>
      </c>
      <c r="AJ5">
        <v>77.002960000000002</v>
      </c>
      <c r="AK5">
        <v>71.110690000000005</v>
      </c>
      <c r="AL5">
        <v>70.633300000000006</v>
      </c>
      <c r="AM5">
        <v>67.231759999999994</v>
      </c>
      <c r="AN5">
        <v>41.957099999999997</v>
      </c>
      <c r="AO5">
        <v>38.635689999999997</v>
      </c>
      <c r="AP5">
        <v>76.608339999999998</v>
      </c>
      <c r="AQ5">
        <v>121.6</v>
      </c>
      <c r="AR5">
        <v>19.128799999999998</v>
      </c>
      <c r="AS5">
        <v>41.875680000000003</v>
      </c>
      <c r="AT5">
        <v>23.155539999999998</v>
      </c>
      <c r="AU5">
        <v>38.504719999999999</v>
      </c>
      <c r="AV5">
        <v>21.979600000000001</v>
      </c>
      <c r="AW5">
        <v>53.627560000000003</v>
      </c>
      <c r="AX5">
        <v>12.300509999999999</v>
      </c>
      <c r="AY5">
        <v>36.97316</v>
      </c>
      <c r="AZ5">
        <v>42.485810000000001</v>
      </c>
      <c r="BA5">
        <v>17.573139999999999</v>
      </c>
      <c r="BB5">
        <v>30.585170000000002</v>
      </c>
      <c r="BC5">
        <v>22.89237</v>
      </c>
      <c r="BD5">
        <v>25.16808</v>
      </c>
      <c r="BE5">
        <v>54.26728</v>
      </c>
      <c r="BF5">
        <v>45.289729999999999</v>
      </c>
      <c r="BG5">
        <v>40.659550000000003</v>
      </c>
      <c r="BH5">
        <v>21.1</v>
      </c>
      <c r="BI5">
        <v>33.674930000000003</v>
      </c>
      <c r="BJ5">
        <v>26.029430000000001</v>
      </c>
      <c r="BK5">
        <v>9.9939400000000003</v>
      </c>
      <c r="BL5">
        <v>68.052980000000005</v>
      </c>
      <c r="BM5">
        <v>36.018819999999998</v>
      </c>
      <c r="BN5">
        <v>29.28914</v>
      </c>
      <c r="BO5">
        <v>23.361879999999999</v>
      </c>
      <c r="BP5">
        <v>17.357220000000002</v>
      </c>
      <c r="BQ5">
        <v>26.3</v>
      </c>
      <c r="BR5">
        <v>59.630760000000002</v>
      </c>
      <c r="BS5">
        <v>17.167210000000001</v>
      </c>
      <c r="BT5">
        <v>24.954219999999999</v>
      </c>
      <c r="BU5">
        <v>13.38</v>
      </c>
      <c r="BV5">
        <v>28.526230000000002</v>
      </c>
      <c r="BW5">
        <v>28.126740000000002</v>
      </c>
      <c r="BX5">
        <v>15.82</v>
      </c>
      <c r="BY5">
        <v>38.797040000000003</v>
      </c>
      <c r="BZ5">
        <v>28.73536</v>
      </c>
      <c r="CA5">
        <v>20.146429999999999</v>
      </c>
      <c r="CB5">
        <v>89.991069999999993</v>
      </c>
      <c r="CC5">
        <v>64.577079999999995</v>
      </c>
      <c r="CD5">
        <v>46.910110000000003</v>
      </c>
      <c r="CE5">
        <v>40.568129999999996</v>
      </c>
      <c r="CF5">
        <v>14.02153</v>
      </c>
      <c r="CG5">
        <v>60.809719999999999</v>
      </c>
      <c r="CH5">
        <v>53.239139999999999</v>
      </c>
      <c r="CI5">
        <v>36.217500000000001</v>
      </c>
      <c r="CJ5">
        <v>7.8431800000000003</v>
      </c>
      <c r="CK5">
        <v>17.615369999999999</v>
      </c>
      <c r="CL5">
        <v>24.201309999999999</v>
      </c>
      <c r="CM5">
        <v>19.05067</v>
      </c>
      <c r="CN5">
        <v>14.56977</v>
      </c>
      <c r="CO5">
        <v>19.287710000000001</v>
      </c>
      <c r="CP5">
        <v>15.83991</v>
      </c>
      <c r="CQ5">
        <v>28.774239999999999</v>
      </c>
      <c r="CR5">
        <v>28.204660000000001</v>
      </c>
      <c r="CT5">
        <v>17.356259999999999</v>
      </c>
      <c r="CU5">
        <v>29.481490000000001</v>
      </c>
      <c r="CV5">
        <v>33.807879999999997</v>
      </c>
      <c r="CW5">
        <v>11.17221</v>
      </c>
      <c r="CY5">
        <v>11.03928</v>
      </c>
      <c r="CZ5">
        <v>65.807479999999998</v>
      </c>
      <c r="DA5">
        <v>15.19985</v>
      </c>
      <c r="DB5">
        <v>38.181739999999998</v>
      </c>
      <c r="DC5">
        <v>18.208120000000001</v>
      </c>
      <c r="DD5">
        <v>27.972729999999999</v>
      </c>
      <c r="DE5">
        <v>42.167990000000003</v>
      </c>
      <c r="DF5">
        <v>18.99109</v>
      </c>
      <c r="DG5">
        <v>19.472989999999999</v>
      </c>
      <c r="DH5">
        <v>8.6104099999999999</v>
      </c>
      <c r="DI5">
        <v>17.43</v>
      </c>
      <c r="DJ5">
        <v>3.4754900000000002</v>
      </c>
      <c r="DK5">
        <v>78.992519999999999</v>
      </c>
      <c r="DL5">
        <v>79.836939999999998</v>
      </c>
      <c r="DM5">
        <v>103.68284</v>
      </c>
      <c r="DN5">
        <v>135.24207999999999</v>
      </c>
      <c r="DO5">
        <v>42.427019999999999</v>
      </c>
      <c r="DP5">
        <v>88.068280000000001</v>
      </c>
      <c r="DQ5">
        <v>146.55661000000001</v>
      </c>
      <c r="DR5">
        <v>103.29592</v>
      </c>
      <c r="DS5">
        <v>101.59142</v>
      </c>
      <c r="DT5">
        <v>28.43329</v>
      </c>
      <c r="DU5">
        <v>2025.90002</v>
      </c>
    </row>
    <row r="6" spans="1:125" x14ac:dyDescent="0.25">
      <c r="A6" s="1">
        <v>42012</v>
      </c>
      <c r="B6">
        <v>193.12165999999999</v>
      </c>
      <c r="C6">
        <v>99.486779999999996</v>
      </c>
      <c r="D6">
        <v>80.985950000000003</v>
      </c>
      <c r="E6">
        <v>196.4093</v>
      </c>
      <c r="F6">
        <v>75.905320000000003</v>
      </c>
      <c r="G6">
        <v>78.607439999999997</v>
      </c>
      <c r="H6">
        <v>171.52280999999999</v>
      </c>
      <c r="I6">
        <v>43.844990000000003</v>
      </c>
      <c r="J6">
        <v>75.274860000000004</v>
      </c>
      <c r="K6">
        <v>136.44542000000001</v>
      </c>
      <c r="L6">
        <v>45.930680000000002</v>
      </c>
      <c r="M6">
        <v>111.34179</v>
      </c>
      <c r="N6">
        <v>29.902509999999999</v>
      </c>
      <c r="O6">
        <v>36.2682</v>
      </c>
      <c r="P6">
        <v>23.664300000000001</v>
      </c>
      <c r="Q6">
        <v>217.50931</v>
      </c>
      <c r="R6">
        <v>124.36557000000001</v>
      </c>
      <c r="S6">
        <v>86.335719999999995</v>
      </c>
      <c r="T6">
        <v>49.202280000000002</v>
      </c>
      <c r="U6">
        <v>34.75</v>
      </c>
      <c r="V6">
        <v>26.36223</v>
      </c>
      <c r="W6">
        <v>10.6075</v>
      </c>
      <c r="X6">
        <v>140.82216</v>
      </c>
      <c r="Y6">
        <v>68.003299999999996</v>
      </c>
      <c r="Z6">
        <v>9.56</v>
      </c>
      <c r="AA6">
        <v>31.62922</v>
      </c>
      <c r="AB6">
        <v>21.350840000000002</v>
      </c>
      <c r="AC6">
        <v>43.241379999999999</v>
      </c>
      <c r="AD6">
        <v>153.89999</v>
      </c>
      <c r="AE6">
        <v>62.914630000000002</v>
      </c>
      <c r="AF6">
        <v>21.28734</v>
      </c>
      <c r="AG6">
        <v>44.48</v>
      </c>
      <c r="AH6">
        <v>39.788029999999999</v>
      </c>
      <c r="AI6">
        <v>92.919880000000006</v>
      </c>
      <c r="AJ6">
        <v>76.200230000000005</v>
      </c>
      <c r="AK6">
        <v>71.598429999999993</v>
      </c>
      <c r="AL6">
        <v>70.524829999999994</v>
      </c>
      <c r="AM6">
        <v>66.993480000000005</v>
      </c>
      <c r="AN6">
        <v>41.418430000000001</v>
      </c>
      <c r="AO6">
        <v>39.052619999999997</v>
      </c>
      <c r="AP6">
        <v>76.804410000000004</v>
      </c>
      <c r="AQ6">
        <v>125.27</v>
      </c>
      <c r="AR6">
        <v>18.920780000000001</v>
      </c>
      <c r="AS6">
        <v>41.251710000000003</v>
      </c>
      <c r="AT6">
        <v>23.390820000000001</v>
      </c>
      <c r="AU6">
        <v>38.751420000000003</v>
      </c>
      <c r="AV6">
        <v>21.72852</v>
      </c>
      <c r="AW6">
        <v>54.151380000000003</v>
      </c>
      <c r="AX6">
        <v>12.2118</v>
      </c>
      <c r="AY6">
        <v>37.229779999999998</v>
      </c>
      <c r="AZ6">
        <v>42.73368</v>
      </c>
      <c r="BA6">
        <v>17.759049999999998</v>
      </c>
      <c r="BB6">
        <v>31.11835</v>
      </c>
      <c r="BC6">
        <v>23.208680000000001</v>
      </c>
      <c r="BD6">
        <v>25.197620000000001</v>
      </c>
      <c r="BE6">
        <v>54.575220000000002</v>
      </c>
      <c r="BF6">
        <v>45.319450000000003</v>
      </c>
      <c r="BG6">
        <v>41.431939999999997</v>
      </c>
      <c r="BH6">
        <v>21.14</v>
      </c>
      <c r="BI6">
        <v>34.327849999999998</v>
      </c>
      <c r="BJ6">
        <v>25.9209</v>
      </c>
      <c r="BK6">
        <v>9.9841800000000003</v>
      </c>
      <c r="BL6">
        <v>68.181529999999995</v>
      </c>
      <c r="BM6">
        <v>35.80095</v>
      </c>
      <c r="BN6">
        <v>29.2395</v>
      </c>
      <c r="BO6">
        <v>23.610199999999999</v>
      </c>
      <c r="BP6">
        <v>17.317640000000001</v>
      </c>
      <c r="BQ6">
        <v>26.5</v>
      </c>
      <c r="BR6">
        <v>59.867280000000001</v>
      </c>
      <c r="BS6">
        <v>17.43638</v>
      </c>
      <c r="BT6">
        <v>24.865269999999999</v>
      </c>
      <c r="BU6">
        <v>13.54</v>
      </c>
      <c r="BV6">
        <v>28.506430000000002</v>
      </c>
      <c r="BW6">
        <v>28.206</v>
      </c>
      <c r="BX6">
        <v>15.771470000000001</v>
      </c>
      <c r="BY6">
        <v>38.70758</v>
      </c>
      <c r="BZ6">
        <v>29.03049</v>
      </c>
      <c r="CA6">
        <v>20.0379</v>
      </c>
      <c r="CB6">
        <v>90.148449999999997</v>
      </c>
      <c r="CC6">
        <v>64.844470000000001</v>
      </c>
      <c r="CD6">
        <v>48.439680000000003</v>
      </c>
      <c r="CE6">
        <v>40.64696</v>
      </c>
      <c r="CF6">
        <v>14.504020000000001</v>
      </c>
      <c r="CG6">
        <v>61.633879999999998</v>
      </c>
      <c r="CH6">
        <v>53.318289999999998</v>
      </c>
      <c r="CI6">
        <v>36.564700000000002</v>
      </c>
      <c r="CJ6">
        <v>7.8431800000000003</v>
      </c>
      <c r="CK6">
        <v>17.654489999999999</v>
      </c>
      <c r="CL6">
        <v>24.447749999999999</v>
      </c>
      <c r="CM6">
        <v>19.08032</v>
      </c>
      <c r="CN6">
        <v>14.936489999999999</v>
      </c>
      <c r="CO6">
        <v>19.347270000000002</v>
      </c>
      <c r="CP6">
        <v>15.879530000000001</v>
      </c>
      <c r="CQ6">
        <v>28.78415</v>
      </c>
      <c r="CR6">
        <v>28.135390000000001</v>
      </c>
      <c r="CT6">
        <v>17.326360000000001</v>
      </c>
      <c r="CU6">
        <v>29.41217</v>
      </c>
      <c r="CV6">
        <v>34.390439999999998</v>
      </c>
      <c r="CW6">
        <v>11.271520000000001</v>
      </c>
      <c r="CY6">
        <v>11.03928</v>
      </c>
      <c r="CZ6">
        <v>65.064729999999997</v>
      </c>
      <c r="DA6">
        <v>15.141540000000001</v>
      </c>
      <c r="DB6">
        <v>38.571249999999999</v>
      </c>
      <c r="DC6">
        <v>18.188659999999999</v>
      </c>
      <c r="DD6">
        <v>27.96284</v>
      </c>
      <c r="DE6">
        <v>42.23733</v>
      </c>
      <c r="DF6">
        <v>19.020859999999999</v>
      </c>
      <c r="DG6">
        <v>19.453299999999999</v>
      </c>
      <c r="DH6">
        <v>8.5717099999999995</v>
      </c>
      <c r="DI6">
        <v>17.8</v>
      </c>
      <c r="DJ6">
        <v>3.46597</v>
      </c>
      <c r="DK6">
        <v>79.438860000000005</v>
      </c>
      <c r="DL6">
        <v>81.701040000000006</v>
      </c>
      <c r="DM6">
        <v>105.36559</v>
      </c>
      <c r="DN6">
        <v>137.27596</v>
      </c>
      <c r="DO6">
        <v>43.440730000000002</v>
      </c>
      <c r="DP6">
        <v>89.34348</v>
      </c>
      <c r="DQ6">
        <v>149.06177</v>
      </c>
      <c r="DR6">
        <v>105.45914</v>
      </c>
      <c r="DS6">
        <v>104.12473</v>
      </c>
      <c r="DT6">
        <v>28.920780000000001</v>
      </c>
      <c r="DU6">
        <v>2062.1398899999999</v>
      </c>
    </row>
    <row r="7" spans="1:125" x14ac:dyDescent="0.25">
      <c r="A7" s="1">
        <v>42013</v>
      </c>
      <c r="B7">
        <v>195.15692000000001</v>
      </c>
      <c r="C7">
        <v>98.978989999999996</v>
      </c>
      <c r="D7">
        <v>80.837389999999999</v>
      </c>
      <c r="E7">
        <v>197.00479000000001</v>
      </c>
      <c r="F7">
        <v>76.471410000000006</v>
      </c>
      <c r="G7">
        <v>78.686629999999994</v>
      </c>
      <c r="H7">
        <v>172.04903999999999</v>
      </c>
      <c r="I7">
        <v>43.775590000000001</v>
      </c>
      <c r="J7">
        <v>75.264949999999999</v>
      </c>
      <c r="K7">
        <v>137.13221999999999</v>
      </c>
      <c r="L7">
        <v>45.980060000000002</v>
      </c>
      <c r="M7">
        <v>111.33277</v>
      </c>
      <c r="N7">
        <v>30.001919999999998</v>
      </c>
      <c r="O7">
        <v>36.218609999999998</v>
      </c>
      <c r="P7">
        <v>23.505880000000001</v>
      </c>
      <c r="Q7">
        <v>219.25844000000001</v>
      </c>
      <c r="R7">
        <v>124.6144</v>
      </c>
      <c r="S7">
        <v>86.296030000000002</v>
      </c>
      <c r="T7">
        <v>49.785899999999998</v>
      </c>
      <c r="U7">
        <v>34.65</v>
      </c>
      <c r="V7">
        <v>26.302769999999999</v>
      </c>
      <c r="W7">
        <v>10.51028</v>
      </c>
      <c r="X7">
        <v>140.95139</v>
      </c>
      <c r="Y7">
        <v>67.282899999999998</v>
      </c>
      <c r="Z7">
        <v>9.5</v>
      </c>
      <c r="AA7">
        <v>31.73828</v>
      </c>
      <c r="AB7">
        <v>21.28293</v>
      </c>
      <c r="AC7">
        <v>43.023539999999997</v>
      </c>
      <c r="AD7">
        <v>153.16</v>
      </c>
      <c r="AE7">
        <v>62.676389999999998</v>
      </c>
      <c r="AF7">
        <v>21.11871</v>
      </c>
      <c r="AG7">
        <v>45.21</v>
      </c>
      <c r="AH7">
        <v>38.978450000000002</v>
      </c>
      <c r="AI7">
        <v>92.651929999999993</v>
      </c>
      <c r="AJ7">
        <v>76.963329999999999</v>
      </c>
      <c r="AK7">
        <v>71.996600000000001</v>
      </c>
      <c r="AL7">
        <v>70.29804</v>
      </c>
      <c r="AM7">
        <v>66.854489999999998</v>
      </c>
      <c r="AN7">
        <v>41.046259999999997</v>
      </c>
      <c r="AO7">
        <v>39.261090000000003</v>
      </c>
      <c r="AP7">
        <v>77.284809999999993</v>
      </c>
      <c r="AQ7">
        <v>125.9</v>
      </c>
      <c r="AR7">
        <v>18.851430000000001</v>
      </c>
      <c r="AS7">
        <v>41.6875</v>
      </c>
      <c r="AT7">
        <v>23.184940000000001</v>
      </c>
      <c r="AU7">
        <v>39.047460000000001</v>
      </c>
      <c r="AV7">
        <v>21.72852</v>
      </c>
      <c r="AW7">
        <v>54.05254</v>
      </c>
      <c r="AX7">
        <v>12.08367</v>
      </c>
      <c r="AY7">
        <v>36.825110000000002</v>
      </c>
      <c r="AZ7">
        <v>42.674190000000003</v>
      </c>
      <c r="BA7">
        <v>17.71012</v>
      </c>
      <c r="BB7">
        <v>30.798449999999999</v>
      </c>
      <c r="BC7">
        <v>23.287749999999999</v>
      </c>
      <c r="BD7">
        <v>25.118849999999998</v>
      </c>
      <c r="BE7">
        <v>54.386490000000002</v>
      </c>
      <c r="BF7">
        <v>45.141069999999999</v>
      </c>
      <c r="BG7">
        <v>41.065550000000002</v>
      </c>
      <c r="BH7">
        <v>21.21</v>
      </c>
      <c r="BI7">
        <v>34.26849</v>
      </c>
      <c r="BJ7">
        <v>25.58541</v>
      </c>
      <c r="BK7">
        <v>9.8768200000000004</v>
      </c>
      <c r="BL7">
        <v>68.616619999999998</v>
      </c>
      <c r="BM7">
        <v>35.533549999999998</v>
      </c>
      <c r="BN7">
        <v>29.219639999999998</v>
      </c>
      <c r="BO7">
        <v>23.550599999999999</v>
      </c>
      <c r="BP7">
        <v>17.29785</v>
      </c>
      <c r="BQ7">
        <v>26.46</v>
      </c>
      <c r="BR7">
        <v>59.482939999999999</v>
      </c>
      <c r="BS7">
        <v>17.326720000000002</v>
      </c>
      <c r="BT7">
        <v>24.341480000000001</v>
      </c>
      <c r="BU7">
        <v>13.54</v>
      </c>
      <c r="BV7">
        <v>28.407450000000001</v>
      </c>
      <c r="BW7">
        <v>28.305070000000001</v>
      </c>
      <c r="BX7">
        <v>15.722950000000001</v>
      </c>
      <c r="BY7">
        <v>38.647939999999998</v>
      </c>
      <c r="BZ7">
        <v>30.68319</v>
      </c>
      <c r="CA7">
        <v>19.732050000000001</v>
      </c>
      <c r="CB7">
        <v>89.597620000000006</v>
      </c>
      <c r="CC7">
        <v>64.943489999999997</v>
      </c>
      <c r="CD7">
        <v>47.83381</v>
      </c>
      <c r="CE7">
        <v>40.34149</v>
      </c>
      <c r="CF7">
        <v>14.435090000000001</v>
      </c>
      <c r="CG7">
        <v>61.951630000000002</v>
      </c>
      <c r="CH7">
        <v>53.753630000000001</v>
      </c>
      <c r="CI7">
        <v>36.376220000000004</v>
      </c>
      <c r="CJ7">
        <v>7.7748999999999997</v>
      </c>
      <c r="CK7">
        <v>17.312159999999999</v>
      </c>
      <c r="CL7">
        <v>24.36889</v>
      </c>
      <c r="CM7">
        <v>19.08032</v>
      </c>
      <c r="CN7">
        <v>14.82747</v>
      </c>
      <c r="CO7">
        <v>19.347270000000002</v>
      </c>
      <c r="CP7">
        <v>15.81019</v>
      </c>
      <c r="CQ7">
        <v>28.93272</v>
      </c>
      <c r="CR7">
        <v>27.897880000000001</v>
      </c>
      <c r="CT7">
        <v>17.38617</v>
      </c>
      <c r="CU7">
        <v>29.362660000000002</v>
      </c>
      <c r="CV7">
        <v>34.291699999999999</v>
      </c>
      <c r="CW7">
        <v>11.271520000000001</v>
      </c>
      <c r="CY7">
        <v>10.990130000000001</v>
      </c>
      <c r="CZ7">
        <v>64.460629999999995</v>
      </c>
      <c r="DA7">
        <v>14.986039999999999</v>
      </c>
      <c r="DB7">
        <v>38.47137</v>
      </c>
      <c r="DC7">
        <v>18.091339999999999</v>
      </c>
      <c r="DD7">
        <v>27.77497</v>
      </c>
      <c r="DE7">
        <v>41.633090000000003</v>
      </c>
      <c r="DF7">
        <v>18.981169999999999</v>
      </c>
      <c r="DG7">
        <v>19.443460000000002</v>
      </c>
      <c r="DH7">
        <v>8.5813900000000007</v>
      </c>
      <c r="DI7">
        <v>17.41</v>
      </c>
      <c r="DJ7">
        <v>3.3993199999999999</v>
      </c>
      <c r="DK7">
        <v>79.468620000000001</v>
      </c>
      <c r="DL7">
        <v>81.252459999999999</v>
      </c>
      <c r="DM7">
        <v>104.50928</v>
      </c>
      <c r="DN7">
        <v>135.82033999999999</v>
      </c>
      <c r="DO7">
        <v>43.102829999999997</v>
      </c>
      <c r="DP7">
        <v>88.21772</v>
      </c>
      <c r="DQ7">
        <v>147.90401</v>
      </c>
      <c r="DR7">
        <v>104.49216</v>
      </c>
      <c r="DS7">
        <v>103.72578</v>
      </c>
      <c r="DT7">
        <v>28.731750000000002</v>
      </c>
      <c r="DU7">
        <v>2044.81006</v>
      </c>
    </row>
    <row r="8" spans="1:125" x14ac:dyDescent="0.25">
      <c r="A8" s="1">
        <v>42016</v>
      </c>
      <c r="B8">
        <v>195.34555</v>
      </c>
      <c r="C8">
        <v>98.55086</v>
      </c>
      <c r="D8">
        <v>80.738349999999997</v>
      </c>
      <c r="E8">
        <v>196.65742</v>
      </c>
      <c r="F8">
        <v>77.355289999999997</v>
      </c>
      <c r="G8">
        <v>79.874499999999998</v>
      </c>
      <c r="H8">
        <v>173.53838999999999</v>
      </c>
      <c r="I8">
        <v>44.221769999999999</v>
      </c>
      <c r="J8">
        <v>76.135769999999994</v>
      </c>
      <c r="K8">
        <v>137.69956999999999</v>
      </c>
      <c r="L8">
        <v>46.710830000000001</v>
      </c>
      <c r="M8">
        <v>112.06238999999999</v>
      </c>
      <c r="N8">
        <v>30.21068</v>
      </c>
      <c r="O8">
        <v>36.2682</v>
      </c>
      <c r="P8">
        <v>23.555389999999999</v>
      </c>
      <c r="Q8">
        <v>220.66965999999999</v>
      </c>
      <c r="R8">
        <v>127.12262</v>
      </c>
      <c r="S8">
        <v>87.516639999999995</v>
      </c>
      <c r="T8">
        <v>50.47833</v>
      </c>
      <c r="U8">
        <v>34.5</v>
      </c>
      <c r="V8">
        <v>26.46134</v>
      </c>
      <c r="W8">
        <v>10.51028</v>
      </c>
      <c r="X8">
        <v>141.78629000000001</v>
      </c>
      <c r="Y8">
        <v>67.914469999999994</v>
      </c>
      <c r="Z8">
        <v>9.44</v>
      </c>
      <c r="AA8">
        <v>32.105139999999999</v>
      </c>
      <c r="AB8">
        <v>21.244129999999998</v>
      </c>
      <c r="AC8">
        <v>43.271090000000001</v>
      </c>
      <c r="AD8">
        <v>151.63</v>
      </c>
      <c r="AE8">
        <v>63.569780000000002</v>
      </c>
      <c r="AF8">
        <v>21.21791</v>
      </c>
      <c r="AG8">
        <v>45.35</v>
      </c>
      <c r="AH8">
        <v>38.820480000000003</v>
      </c>
      <c r="AI8">
        <v>93.257310000000004</v>
      </c>
      <c r="AJ8">
        <v>78.013810000000007</v>
      </c>
      <c r="AK8">
        <v>72.325069999999997</v>
      </c>
      <c r="AL8">
        <v>70.889690000000002</v>
      </c>
      <c r="AM8">
        <v>67.857209999999995</v>
      </c>
      <c r="AN8">
        <v>41.653480000000002</v>
      </c>
      <c r="AO8">
        <v>40.015540000000001</v>
      </c>
      <c r="AP8">
        <v>79.275019999999998</v>
      </c>
      <c r="AQ8">
        <v>122.96</v>
      </c>
      <c r="AR8">
        <v>18.990120000000001</v>
      </c>
      <c r="AS8">
        <v>41.984630000000003</v>
      </c>
      <c r="AT8">
        <v>23.282979999999998</v>
      </c>
      <c r="AU8">
        <v>39.38297</v>
      </c>
      <c r="AV8">
        <v>22.027889999999999</v>
      </c>
      <c r="AW8">
        <v>53.83511</v>
      </c>
      <c r="AX8">
        <v>12.20195</v>
      </c>
      <c r="AY8">
        <v>37.279130000000002</v>
      </c>
      <c r="AZ8">
        <v>43.070790000000002</v>
      </c>
      <c r="BA8">
        <v>17.729690000000002</v>
      </c>
      <c r="BB8">
        <v>31.089269999999999</v>
      </c>
      <c r="BC8">
        <v>23.534859999999998</v>
      </c>
      <c r="BD8">
        <v>25.05977</v>
      </c>
      <c r="BE8">
        <v>55.220910000000003</v>
      </c>
      <c r="BF8">
        <v>46.02308</v>
      </c>
      <c r="BG8">
        <v>41.025939999999999</v>
      </c>
      <c r="BH8">
        <v>21.4</v>
      </c>
      <c r="BI8">
        <v>34.446559999999998</v>
      </c>
      <c r="BJ8">
        <v>26.147839999999999</v>
      </c>
      <c r="BK8">
        <v>9.9353800000000003</v>
      </c>
      <c r="BL8">
        <v>69.437380000000005</v>
      </c>
      <c r="BM8">
        <v>35.909880000000001</v>
      </c>
      <c r="BN8">
        <v>29.408290000000001</v>
      </c>
      <c r="BO8">
        <v>23.957850000000001</v>
      </c>
      <c r="BP8">
        <v>17.446290000000001</v>
      </c>
      <c r="BQ8">
        <v>26.51</v>
      </c>
      <c r="BR8">
        <v>60.419139999999999</v>
      </c>
      <c r="BS8">
        <v>17.2669</v>
      </c>
      <c r="BT8">
        <v>24.85539</v>
      </c>
      <c r="BU8">
        <v>13.55</v>
      </c>
      <c r="BV8">
        <v>28.32827</v>
      </c>
      <c r="BW8">
        <v>28.523029999999999</v>
      </c>
      <c r="BX8">
        <v>15.771470000000001</v>
      </c>
      <c r="BY8">
        <v>38.926270000000002</v>
      </c>
      <c r="BZ8">
        <v>30.722539999999999</v>
      </c>
      <c r="CA8">
        <v>20.304279999999999</v>
      </c>
      <c r="CB8">
        <v>89.77467</v>
      </c>
      <c r="CC8">
        <v>66.973590000000002</v>
      </c>
      <c r="CD8">
        <v>48.082120000000003</v>
      </c>
      <c r="CE8">
        <v>40.577979999999997</v>
      </c>
      <c r="CF8">
        <v>14.582789999999999</v>
      </c>
      <c r="CG8">
        <v>62.269390000000001</v>
      </c>
      <c r="CH8">
        <v>53.902030000000003</v>
      </c>
      <c r="CI8">
        <v>36.13814</v>
      </c>
      <c r="CJ8">
        <v>7.7748999999999997</v>
      </c>
      <c r="CK8">
        <v>17.548770000000001</v>
      </c>
      <c r="CL8">
        <v>24.457609999999999</v>
      </c>
      <c r="CM8">
        <v>19.05067</v>
      </c>
      <c r="CN8">
        <v>14.99596</v>
      </c>
      <c r="CO8">
        <v>19.347270000000002</v>
      </c>
      <c r="CP8">
        <v>16.008310000000002</v>
      </c>
      <c r="CQ8">
        <v>28.952529999999999</v>
      </c>
      <c r="CR8">
        <v>28.29373</v>
      </c>
      <c r="CT8">
        <v>17.42605</v>
      </c>
      <c r="CU8">
        <v>29.471589999999999</v>
      </c>
      <c r="CV8">
        <v>34.657029999999999</v>
      </c>
      <c r="CW8">
        <v>11.24173</v>
      </c>
      <c r="CY8">
        <v>11.11792</v>
      </c>
      <c r="CZ8">
        <v>64.876570000000001</v>
      </c>
      <c r="DA8">
        <v>15.054069999999999</v>
      </c>
      <c r="DB8">
        <v>37.842170000000003</v>
      </c>
      <c r="DC8">
        <v>18.091339999999999</v>
      </c>
      <c r="DD8">
        <v>28.061720000000001</v>
      </c>
      <c r="DE8">
        <v>41.563749999999999</v>
      </c>
      <c r="DF8">
        <v>19.169689999999999</v>
      </c>
      <c r="DG8">
        <v>19.522220000000001</v>
      </c>
      <c r="DH8">
        <v>8.5330200000000005</v>
      </c>
      <c r="DI8">
        <v>17.190000000000001</v>
      </c>
      <c r="DJ8">
        <v>3.42788</v>
      </c>
      <c r="DK8">
        <v>79.90504</v>
      </c>
      <c r="DL8">
        <v>80.963380000000001</v>
      </c>
      <c r="DM8">
        <v>104.02139</v>
      </c>
      <c r="DN8">
        <v>135.10248999999999</v>
      </c>
      <c r="DO8">
        <v>41.840649999999997</v>
      </c>
      <c r="DP8">
        <v>87.570160000000001</v>
      </c>
      <c r="DQ8">
        <v>147.93394000000001</v>
      </c>
      <c r="DR8">
        <v>103.76445</v>
      </c>
      <c r="DS8">
        <v>102.30952000000001</v>
      </c>
      <c r="DT8">
        <v>28.871040000000001</v>
      </c>
      <c r="DU8">
        <v>2028.26001</v>
      </c>
    </row>
    <row r="9" spans="1:125" x14ac:dyDescent="0.25">
      <c r="A9" s="1">
        <v>42017</v>
      </c>
      <c r="B9">
        <v>195.47461999999999</v>
      </c>
      <c r="C9">
        <v>97.455619999999996</v>
      </c>
      <c r="D9">
        <v>80.550179999999997</v>
      </c>
      <c r="E9">
        <v>197.42162999999999</v>
      </c>
      <c r="F9">
        <v>76.560779999999994</v>
      </c>
      <c r="G9">
        <v>80.052689999999998</v>
      </c>
      <c r="H9">
        <v>173.35965999999999</v>
      </c>
      <c r="I9">
        <v>43.339309999999998</v>
      </c>
      <c r="J9">
        <v>76.422730000000001</v>
      </c>
      <c r="K9">
        <v>137.40096</v>
      </c>
      <c r="L9">
        <v>46.621960000000001</v>
      </c>
      <c r="M9">
        <v>111.82819000000001</v>
      </c>
      <c r="N9">
        <v>30.021799999999999</v>
      </c>
      <c r="O9">
        <v>36.387210000000003</v>
      </c>
      <c r="P9">
        <v>23.515779999999999</v>
      </c>
      <c r="Q9">
        <v>221.06720999999999</v>
      </c>
      <c r="R9">
        <v>126.82402</v>
      </c>
      <c r="S9">
        <v>87.586110000000005</v>
      </c>
      <c r="T9">
        <v>50.577249999999999</v>
      </c>
      <c r="U9">
        <v>34.090000000000003</v>
      </c>
      <c r="V9">
        <v>26.580269999999999</v>
      </c>
      <c r="W9">
        <v>10.344989999999999</v>
      </c>
      <c r="X9">
        <v>141.0309</v>
      </c>
      <c r="Y9">
        <v>68.871709999999993</v>
      </c>
      <c r="Z9">
        <v>9.39</v>
      </c>
      <c r="AA9">
        <v>31.817599999999999</v>
      </c>
      <c r="AB9">
        <v>20.99192</v>
      </c>
      <c r="AC9">
        <v>43.251289999999997</v>
      </c>
      <c r="AD9">
        <v>151.11000000000001</v>
      </c>
      <c r="AE9">
        <v>63.639270000000003</v>
      </c>
      <c r="AF9">
        <v>21.079029999999999</v>
      </c>
      <c r="AG9">
        <v>45.17</v>
      </c>
      <c r="AH9">
        <v>39.185780000000001</v>
      </c>
      <c r="AI9">
        <v>93.564959999999999</v>
      </c>
      <c r="AJ9">
        <v>76.695740000000001</v>
      </c>
      <c r="AK9">
        <v>71.409310000000005</v>
      </c>
      <c r="AL9">
        <v>70.238879999999995</v>
      </c>
      <c r="AM9">
        <v>67.489879999999999</v>
      </c>
      <c r="AN9">
        <v>41.927720000000001</v>
      </c>
      <c r="AO9">
        <v>38.576129999999999</v>
      </c>
      <c r="AP9">
        <v>79.077060000000003</v>
      </c>
      <c r="AQ9">
        <v>117.74</v>
      </c>
      <c r="AR9">
        <v>19.02974</v>
      </c>
      <c r="AS9">
        <v>41.935110000000002</v>
      </c>
      <c r="AT9">
        <v>23.27318</v>
      </c>
      <c r="AU9">
        <v>39.304029999999997</v>
      </c>
      <c r="AV9">
        <v>22.027889999999999</v>
      </c>
      <c r="AW9">
        <v>54.072310000000002</v>
      </c>
      <c r="AX9">
        <v>12.152670000000001</v>
      </c>
      <c r="AY9">
        <v>37.180419999999998</v>
      </c>
      <c r="AZ9">
        <v>43.050960000000003</v>
      </c>
      <c r="BA9">
        <v>17.44594</v>
      </c>
      <c r="BB9">
        <v>31.069880000000001</v>
      </c>
      <c r="BC9">
        <v>23.505210000000002</v>
      </c>
      <c r="BD9">
        <v>24.695440000000001</v>
      </c>
      <c r="BE9">
        <v>55.181170000000002</v>
      </c>
      <c r="BF9">
        <v>46.330300000000001</v>
      </c>
      <c r="BG9">
        <v>41.372520000000002</v>
      </c>
      <c r="BH9">
        <v>22.21</v>
      </c>
      <c r="BI9">
        <v>34.69388</v>
      </c>
      <c r="BJ9">
        <v>26.66093</v>
      </c>
      <c r="BK9">
        <v>9.8573000000000004</v>
      </c>
      <c r="BL9">
        <v>69.724140000000006</v>
      </c>
      <c r="BM9">
        <v>35.890079999999998</v>
      </c>
      <c r="BN9">
        <v>29.33878</v>
      </c>
      <c r="BO9">
        <v>24.037310000000002</v>
      </c>
      <c r="BP9">
        <v>17.38691</v>
      </c>
      <c r="BQ9">
        <v>26.02</v>
      </c>
      <c r="BR9">
        <v>60.09393</v>
      </c>
      <c r="BS9">
        <v>17.34666</v>
      </c>
      <c r="BT9">
        <v>24.628080000000001</v>
      </c>
      <c r="BU9">
        <v>13.59</v>
      </c>
      <c r="BV9">
        <v>28.28867</v>
      </c>
      <c r="BW9">
        <v>28.681550000000001</v>
      </c>
      <c r="BX9">
        <v>15.62589</v>
      </c>
      <c r="BY9">
        <v>39.204590000000003</v>
      </c>
      <c r="BZ9">
        <v>30.91929</v>
      </c>
      <c r="CA9">
        <v>20.402940000000001</v>
      </c>
      <c r="CB9">
        <v>89.312370000000001</v>
      </c>
      <c r="CC9">
        <v>66.022909999999996</v>
      </c>
      <c r="CD9">
        <v>47.744419999999998</v>
      </c>
      <c r="CE9">
        <v>40.60754</v>
      </c>
      <c r="CF9">
        <v>14.53356</v>
      </c>
      <c r="CG9">
        <v>61.93177</v>
      </c>
      <c r="CH9">
        <v>53.921819999999997</v>
      </c>
      <c r="CI9">
        <v>36.177819999999997</v>
      </c>
      <c r="CJ9">
        <v>7.6968500000000004</v>
      </c>
      <c r="CK9">
        <v>17.59807</v>
      </c>
      <c r="CL9">
        <v>24.16187</v>
      </c>
      <c r="CM9">
        <v>19.060549999999999</v>
      </c>
      <c r="CN9">
        <v>15.12481</v>
      </c>
      <c r="CO9">
        <v>19.178509999999999</v>
      </c>
      <c r="CP9">
        <v>15.9984</v>
      </c>
      <c r="CQ9">
        <v>29.210059999999999</v>
      </c>
      <c r="CR9">
        <v>28.42238</v>
      </c>
      <c r="CT9">
        <v>17.097069999999999</v>
      </c>
      <c r="CU9">
        <v>29.323049999999999</v>
      </c>
      <c r="CV9">
        <v>35.239579999999997</v>
      </c>
      <c r="CW9">
        <v>11.053039999999999</v>
      </c>
      <c r="CY9">
        <v>11.11792</v>
      </c>
      <c r="CZ9">
        <v>65.351929999999996</v>
      </c>
      <c r="DA9">
        <v>15.11238</v>
      </c>
      <c r="DB9">
        <v>37.872129999999999</v>
      </c>
      <c r="DC9">
        <v>17.799389999999999</v>
      </c>
      <c r="DD9">
        <v>28.10127</v>
      </c>
      <c r="DE9">
        <v>41.563749999999999</v>
      </c>
      <c r="DF9">
        <v>19.13</v>
      </c>
      <c r="DG9">
        <v>19.660039999999999</v>
      </c>
      <c r="DH9">
        <v>8.4749700000000008</v>
      </c>
      <c r="DI9">
        <v>17.03</v>
      </c>
      <c r="DJ9">
        <v>3.37974</v>
      </c>
      <c r="DK9">
        <v>79.696749999999994</v>
      </c>
      <c r="DL9">
        <v>80.066220000000001</v>
      </c>
      <c r="DM9">
        <v>103.79237000000001</v>
      </c>
      <c r="DN9">
        <v>135.16234</v>
      </c>
      <c r="DO9">
        <v>41.522620000000003</v>
      </c>
      <c r="DP9">
        <v>87.291210000000007</v>
      </c>
      <c r="DQ9">
        <v>147.44488999999999</v>
      </c>
      <c r="DR9">
        <v>103.57504</v>
      </c>
      <c r="DS9">
        <v>102.28957</v>
      </c>
      <c r="DT9">
        <v>28.99042</v>
      </c>
      <c r="DU9">
        <v>2023.0300299999999</v>
      </c>
    </row>
    <row r="10" spans="1:125" x14ac:dyDescent="0.25">
      <c r="A10" s="1">
        <v>42018</v>
      </c>
      <c r="B10">
        <v>197.20212000000001</v>
      </c>
      <c r="C10">
        <v>96.838310000000007</v>
      </c>
      <c r="D10">
        <v>80.867099999999994</v>
      </c>
      <c r="E10">
        <v>197.32239000000001</v>
      </c>
      <c r="F10">
        <v>77.543989999999994</v>
      </c>
      <c r="G10">
        <v>81.072270000000003</v>
      </c>
      <c r="H10">
        <v>175.59369000000001</v>
      </c>
      <c r="I10">
        <v>43.349229999999999</v>
      </c>
      <c r="J10">
        <v>76.80865</v>
      </c>
      <c r="K10">
        <v>139.01347000000001</v>
      </c>
      <c r="L10">
        <v>47.145359999999997</v>
      </c>
      <c r="M10">
        <v>112.30558000000001</v>
      </c>
      <c r="N10">
        <v>30.300139999999999</v>
      </c>
      <c r="O10">
        <v>36.139270000000003</v>
      </c>
      <c r="P10">
        <v>23.486070000000002</v>
      </c>
      <c r="Q10">
        <v>224.04868999999999</v>
      </c>
      <c r="R10">
        <v>127.57051</v>
      </c>
      <c r="S10">
        <v>88.667779999999993</v>
      </c>
      <c r="T10">
        <v>51.141089999999998</v>
      </c>
      <c r="U10">
        <v>33.76</v>
      </c>
      <c r="V10">
        <v>27.026250000000001</v>
      </c>
      <c r="W10">
        <v>10.33527</v>
      </c>
      <c r="X10">
        <v>142.24351999999999</v>
      </c>
      <c r="Y10">
        <v>70.085530000000006</v>
      </c>
      <c r="Z10">
        <v>9.24</v>
      </c>
      <c r="AA10">
        <v>32.124969999999998</v>
      </c>
      <c r="AB10">
        <v>20.885210000000001</v>
      </c>
      <c r="AC10">
        <v>43.340400000000002</v>
      </c>
      <c r="AD10">
        <v>149.91</v>
      </c>
      <c r="AE10">
        <v>64.304339999999996</v>
      </c>
      <c r="AF10">
        <v>21.406379999999999</v>
      </c>
      <c r="AG10">
        <v>45.33</v>
      </c>
      <c r="AH10">
        <v>39.491840000000003</v>
      </c>
      <c r="AI10">
        <v>94.120699999999999</v>
      </c>
      <c r="AJ10">
        <v>77.300269999999998</v>
      </c>
      <c r="AK10">
        <v>72.066270000000003</v>
      </c>
      <c r="AL10">
        <v>70.751639999999995</v>
      </c>
      <c r="AM10">
        <v>68.63158</v>
      </c>
      <c r="AN10">
        <v>42.505549999999999</v>
      </c>
      <c r="AO10">
        <v>39.122109999999999</v>
      </c>
      <c r="AP10">
        <v>79.809520000000006</v>
      </c>
      <c r="AQ10">
        <v>119.13</v>
      </c>
      <c r="AR10">
        <v>19.336829999999999</v>
      </c>
      <c r="AS10">
        <v>42.311480000000003</v>
      </c>
      <c r="AT10">
        <v>23.390820000000001</v>
      </c>
      <c r="AU10">
        <v>39.738219999999998</v>
      </c>
      <c r="AV10">
        <v>22.35623</v>
      </c>
      <c r="AW10">
        <v>54.319400000000002</v>
      </c>
      <c r="AX10">
        <v>12.310359999999999</v>
      </c>
      <c r="AY10">
        <v>37.032380000000003</v>
      </c>
      <c r="AZ10">
        <v>43.318669999999997</v>
      </c>
      <c r="BA10">
        <v>17.59271</v>
      </c>
      <c r="BB10">
        <v>31.195910000000001</v>
      </c>
      <c r="BC10">
        <v>23.574400000000001</v>
      </c>
      <c r="BD10">
        <v>24.715129999999998</v>
      </c>
      <c r="BE10">
        <v>55.926189999999998</v>
      </c>
      <c r="BF10">
        <v>46.805990000000001</v>
      </c>
      <c r="BG10">
        <v>41.53096</v>
      </c>
      <c r="BH10">
        <v>24.72</v>
      </c>
      <c r="BI10">
        <v>34.654310000000002</v>
      </c>
      <c r="BJ10">
        <v>26.384650000000001</v>
      </c>
      <c r="BK10">
        <v>9.8573000000000004</v>
      </c>
      <c r="BL10">
        <v>70.436120000000003</v>
      </c>
      <c r="BM10">
        <v>36.66254</v>
      </c>
      <c r="BN10">
        <v>29.408290000000001</v>
      </c>
      <c r="BO10">
        <v>24.245899999999999</v>
      </c>
      <c r="BP10">
        <v>17.466080000000002</v>
      </c>
      <c r="BQ10">
        <v>25.99</v>
      </c>
      <c r="BR10">
        <v>60.300879999999999</v>
      </c>
      <c r="BS10">
        <v>17.396509999999999</v>
      </c>
      <c r="BT10">
        <v>24.549019999999999</v>
      </c>
      <c r="BU10">
        <v>13.67</v>
      </c>
      <c r="BV10">
        <v>28.546019999999999</v>
      </c>
      <c r="BW10">
        <v>28.612200000000001</v>
      </c>
      <c r="BX10">
        <v>15.43178</v>
      </c>
      <c r="BY10">
        <v>39.651910000000001</v>
      </c>
      <c r="BZ10">
        <v>31.165220000000001</v>
      </c>
      <c r="CA10">
        <v>20.659459999999999</v>
      </c>
      <c r="CB10">
        <v>90.095889999999997</v>
      </c>
      <c r="CC10">
        <v>66.54777</v>
      </c>
      <c r="CD10">
        <v>47.83381</v>
      </c>
      <c r="CE10">
        <v>40.420319999999997</v>
      </c>
      <c r="CF10">
        <v>14.838800000000001</v>
      </c>
      <c r="CG10">
        <v>62.606999999999999</v>
      </c>
      <c r="CH10">
        <v>53.872349999999997</v>
      </c>
      <c r="CI10">
        <v>37.199570000000001</v>
      </c>
      <c r="CJ10">
        <v>7.6480800000000002</v>
      </c>
      <c r="CK10">
        <v>17.716370000000001</v>
      </c>
      <c r="CL10">
        <v>24.083010000000002</v>
      </c>
      <c r="CM10">
        <v>18.922149999999998</v>
      </c>
      <c r="CN10">
        <v>15.26357</v>
      </c>
      <c r="CO10">
        <v>19.079239999999999</v>
      </c>
      <c r="CP10">
        <v>16.226240000000001</v>
      </c>
      <c r="CQ10">
        <v>29.358640000000001</v>
      </c>
      <c r="CR10">
        <v>28.679690000000001</v>
      </c>
      <c r="CT10">
        <v>17.156880000000001</v>
      </c>
      <c r="CU10">
        <v>29.54091</v>
      </c>
      <c r="CV10">
        <v>35.545670000000001</v>
      </c>
      <c r="CW10">
        <v>11.251659999999999</v>
      </c>
      <c r="CY10">
        <v>11.05894</v>
      </c>
      <c r="CZ10">
        <v>65.975849999999994</v>
      </c>
      <c r="DA10">
        <v>14.93745</v>
      </c>
      <c r="DB10">
        <v>38.221690000000002</v>
      </c>
      <c r="DC10">
        <v>17.964829999999999</v>
      </c>
      <c r="DD10">
        <v>28.536339999999999</v>
      </c>
      <c r="DE10">
        <v>41.732149999999997</v>
      </c>
      <c r="DF10">
        <v>19.24907</v>
      </c>
      <c r="DG10">
        <v>19.965229999999998</v>
      </c>
      <c r="DH10">
        <v>8.6104099999999999</v>
      </c>
      <c r="DI10">
        <v>17.03</v>
      </c>
      <c r="DJ10">
        <v>3.3219599999999998</v>
      </c>
      <c r="DK10">
        <v>80.222430000000003</v>
      </c>
      <c r="DL10">
        <v>79.039469999999994</v>
      </c>
      <c r="DM10">
        <v>103.52352999999999</v>
      </c>
      <c r="DN10">
        <v>133.5472</v>
      </c>
      <c r="DO10">
        <v>41.651820000000001</v>
      </c>
      <c r="DP10">
        <v>86.225229999999996</v>
      </c>
      <c r="DQ10">
        <v>147.21532999999999</v>
      </c>
      <c r="DR10">
        <v>102.95699</v>
      </c>
      <c r="DS10">
        <v>101.751</v>
      </c>
      <c r="DT10">
        <v>28.920780000000001</v>
      </c>
      <c r="DU10">
        <v>2011.2700199999999</v>
      </c>
    </row>
    <row r="11" spans="1:125" x14ac:dyDescent="0.25">
      <c r="A11" s="1">
        <v>42019</v>
      </c>
      <c r="B11">
        <v>198.63176999999999</v>
      </c>
      <c r="C11">
        <v>95.862560000000002</v>
      </c>
      <c r="D11">
        <v>80.847300000000004</v>
      </c>
      <c r="E11">
        <v>197.93771000000001</v>
      </c>
      <c r="F11">
        <v>77.99091</v>
      </c>
      <c r="G11">
        <v>82.329440000000005</v>
      </c>
      <c r="H11">
        <v>176.23905999999999</v>
      </c>
      <c r="I11">
        <v>43.398809999999997</v>
      </c>
      <c r="J11">
        <v>76.897710000000004</v>
      </c>
      <c r="K11">
        <v>139.32203999999999</v>
      </c>
      <c r="L11">
        <v>47.560119999999998</v>
      </c>
      <c r="M11">
        <v>113.49458</v>
      </c>
      <c r="N11">
        <v>30.190799999999999</v>
      </c>
      <c r="O11">
        <v>36.069850000000002</v>
      </c>
      <c r="P11">
        <v>23.525680000000001</v>
      </c>
      <c r="Q11">
        <v>225.8674</v>
      </c>
      <c r="R11">
        <v>127.70985</v>
      </c>
      <c r="S11">
        <v>87.437250000000006</v>
      </c>
      <c r="T11">
        <v>51.645569999999999</v>
      </c>
      <c r="U11">
        <v>33.24</v>
      </c>
      <c r="V11">
        <v>27.036159999999999</v>
      </c>
      <c r="W11">
        <v>10.296379999999999</v>
      </c>
      <c r="X11">
        <v>142.11429000000001</v>
      </c>
      <c r="Y11">
        <v>70.588809999999995</v>
      </c>
      <c r="Z11">
        <v>9.39</v>
      </c>
      <c r="AA11">
        <v>32.472000000000001</v>
      </c>
      <c r="AB11">
        <v>20.83671</v>
      </c>
      <c r="AC11">
        <v>43.647359999999999</v>
      </c>
      <c r="AD11">
        <v>148.78998999999999</v>
      </c>
      <c r="AE11">
        <v>64.939639999999997</v>
      </c>
      <c r="AF11">
        <v>21.45598</v>
      </c>
      <c r="AG11">
        <v>45.33</v>
      </c>
      <c r="AH11">
        <v>39.847270000000002</v>
      </c>
      <c r="AI11">
        <v>94.527600000000007</v>
      </c>
      <c r="AJ11">
        <v>78.14264</v>
      </c>
      <c r="AK11">
        <v>72.145899999999997</v>
      </c>
      <c r="AL11">
        <v>70.96857</v>
      </c>
      <c r="AM11">
        <v>67.569299999999998</v>
      </c>
      <c r="AN11">
        <v>42.554519999999997</v>
      </c>
      <c r="AO11">
        <v>39.161819999999999</v>
      </c>
      <c r="AP11">
        <v>79.819429999999997</v>
      </c>
      <c r="AQ11">
        <v>115.11</v>
      </c>
      <c r="AR11">
        <v>19.227869999999999</v>
      </c>
      <c r="AS11">
        <v>42.469949999999997</v>
      </c>
      <c r="AT11">
        <v>23.214359999999999</v>
      </c>
      <c r="AU11">
        <v>39.836889999999997</v>
      </c>
      <c r="AV11">
        <v>22.520399999999999</v>
      </c>
      <c r="AW11">
        <v>54.171149999999997</v>
      </c>
      <c r="AX11">
        <v>12.359640000000001</v>
      </c>
      <c r="AY11">
        <v>37.249519999999997</v>
      </c>
      <c r="AZ11">
        <v>43.189779999999999</v>
      </c>
      <c r="BA11">
        <v>17.622060000000001</v>
      </c>
      <c r="BB11">
        <v>31.17652</v>
      </c>
      <c r="BC11">
        <v>23.712779999999999</v>
      </c>
      <c r="BD11">
        <v>24.76437</v>
      </c>
      <c r="BE11">
        <v>55.54871</v>
      </c>
      <c r="BF11">
        <v>46.677149999999997</v>
      </c>
      <c r="BG11">
        <v>41.36262</v>
      </c>
      <c r="BH11">
        <v>24.57</v>
      </c>
      <c r="BI11">
        <v>34.644419999999997</v>
      </c>
      <c r="BJ11">
        <v>26.236640000000001</v>
      </c>
      <c r="BK11">
        <v>9.9061000000000003</v>
      </c>
      <c r="BL11">
        <v>70.831659999999999</v>
      </c>
      <c r="BM11">
        <v>36.64273</v>
      </c>
      <c r="BN11">
        <v>28.991289999999999</v>
      </c>
      <c r="BO11">
        <v>24.365089999999999</v>
      </c>
      <c r="BP11">
        <v>17.614509999999999</v>
      </c>
      <c r="BQ11">
        <v>25.98</v>
      </c>
      <c r="BR11">
        <v>60.8626</v>
      </c>
      <c r="BS11">
        <v>17.34666</v>
      </c>
      <c r="BT11">
        <v>24.06476</v>
      </c>
      <c r="BU11">
        <v>13.58</v>
      </c>
      <c r="BV11">
        <v>28.427250000000001</v>
      </c>
      <c r="BW11">
        <v>28.027670000000001</v>
      </c>
      <c r="BX11">
        <v>15.38325</v>
      </c>
      <c r="BY11">
        <v>39.691670000000002</v>
      </c>
      <c r="BZ11">
        <v>31.420999999999999</v>
      </c>
      <c r="CA11">
        <v>20.57067</v>
      </c>
      <c r="CB11">
        <v>91.008359999999996</v>
      </c>
      <c r="CC11">
        <v>66.003110000000007</v>
      </c>
      <c r="CD11">
        <v>47.794080000000001</v>
      </c>
      <c r="CE11">
        <v>40.38091</v>
      </c>
      <c r="CF11">
        <v>14.75018</v>
      </c>
      <c r="CG11">
        <v>62.636789999999998</v>
      </c>
      <c r="CH11">
        <v>54.456090000000003</v>
      </c>
      <c r="CI11">
        <v>36.773009999999999</v>
      </c>
      <c r="CJ11">
        <v>7.6285699999999999</v>
      </c>
      <c r="CK11">
        <v>17.923410000000001</v>
      </c>
      <c r="CL11">
        <v>24.053439999999998</v>
      </c>
      <c r="CM11">
        <v>18.8826</v>
      </c>
      <c r="CN11">
        <v>15.2041</v>
      </c>
      <c r="CO11">
        <v>18.930340000000001</v>
      </c>
      <c r="CP11">
        <v>16.17671</v>
      </c>
      <c r="CQ11">
        <v>29.071390000000001</v>
      </c>
      <c r="CR11">
        <v>28.65</v>
      </c>
      <c r="CT11">
        <v>17.33633</v>
      </c>
      <c r="CU11">
        <v>29.639939999999999</v>
      </c>
      <c r="CV11">
        <v>35.703650000000003</v>
      </c>
      <c r="CW11">
        <v>11.14242</v>
      </c>
      <c r="CY11">
        <v>11.147410000000001</v>
      </c>
      <c r="CZ11">
        <v>65.183570000000003</v>
      </c>
      <c r="DA11">
        <v>14.8597</v>
      </c>
      <c r="DB11">
        <v>37.153039999999997</v>
      </c>
      <c r="DC11">
        <v>17.945360000000001</v>
      </c>
      <c r="DD11">
        <v>28.714320000000001</v>
      </c>
      <c r="DE11">
        <v>40.741590000000002</v>
      </c>
      <c r="DF11">
        <v>19.2193</v>
      </c>
      <c r="DG11">
        <v>19.738800000000001</v>
      </c>
      <c r="DH11">
        <v>8.7458600000000004</v>
      </c>
      <c r="DI11">
        <v>16.25</v>
      </c>
      <c r="DJ11">
        <v>3.3219599999999998</v>
      </c>
      <c r="DK11">
        <v>80.331540000000004</v>
      </c>
      <c r="DL11">
        <v>78.889949999999999</v>
      </c>
      <c r="DM11">
        <v>102.97589000000001</v>
      </c>
      <c r="DN11">
        <v>132.47044</v>
      </c>
      <c r="DO11">
        <v>41.11515</v>
      </c>
      <c r="DP11">
        <v>85.258870000000002</v>
      </c>
      <c r="DQ11">
        <v>145.67831000000001</v>
      </c>
      <c r="DR11">
        <v>102.19936</v>
      </c>
      <c r="DS11">
        <v>100.25494999999999</v>
      </c>
      <c r="DT11">
        <v>28.622319999999998</v>
      </c>
      <c r="DU11">
        <v>1992.67004</v>
      </c>
    </row>
    <row r="12" spans="1:125" x14ac:dyDescent="0.25">
      <c r="A12" s="1">
        <v>42020</v>
      </c>
      <c r="B12">
        <v>199.35651999999999</v>
      </c>
      <c r="C12">
        <v>96.997609999999995</v>
      </c>
      <c r="D12">
        <v>81.837710000000001</v>
      </c>
      <c r="E12">
        <v>200.72655</v>
      </c>
      <c r="F12">
        <v>78.844999999999999</v>
      </c>
      <c r="G12">
        <v>83.457920000000001</v>
      </c>
      <c r="H12">
        <v>177.80785</v>
      </c>
      <c r="I12">
        <v>43.775590000000001</v>
      </c>
      <c r="J12">
        <v>77.18468</v>
      </c>
      <c r="K12">
        <v>140.43683999999999</v>
      </c>
      <c r="L12">
        <v>47.609499999999997</v>
      </c>
      <c r="M12">
        <v>113.63336</v>
      </c>
      <c r="N12">
        <v>30.250440000000001</v>
      </c>
      <c r="O12">
        <v>36.327710000000003</v>
      </c>
      <c r="P12">
        <v>23.486070000000002</v>
      </c>
      <c r="Q12">
        <v>226.76184000000001</v>
      </c>
      <c r="R12">
        <v>127.40131</v>
      </c>
      <c r="S12">
        <v>88.042590000000004</v>
      </c>
      <c r="T12">
        <v>52.209409999999998</v>
      </c>
      <c r="U12">
        <v>33.090000000000003</v>
      </c>
      <c r="V12">
        <v>27.462309999999999</v>
      </c>
      <c r="W12">
        <v>10.31582</v>
      </c>
      <c r="X12">
        <v>143.36667</v>
      </c>
      <c r="Y12">
        <v>71.151309999999995</v>
      </c>
      <c r="Z12">
        <v>9.23</v>
      </c>
      <c r="AA12">
        <v>32.838859999999997</v>
      </c>
      <c r="AB12">
        <v>21.147130000000001</v>
      </c>
      <c r="AC12">
        <v>44.251370000000001</v>
      </c>
      <c r="AD12">
        <v>151</v>
      </c>
      <c r="AE12">
        <v>66.210250000000002</v>
      </c>
      <c r="AF12">
        <v>21.832920000000001</v>
      </c>
      <c r="AG12">
        <v>45.54</v>
      </c>
      <c r="AH12">
        <v>39.81765</v>
      </c>
      <c r="AI12">
        <v>95.9666</v>
      </c>
      <c r="AJ12">
        <v>78.598510000000005</v>
      </c>
      <c r="AK12">
        <v>72.942210000000003</v>
      </c>
      <c r="AL12">
        <v>70.978440000000006</v>
      </c>
      <c r="AM12">
        <v>68.750720000000001</v>
      </c>
      <c r="AN12">
        <v>43.161740000000002</v>
      </c>
      <c r="AO12">
        <v>39.936120000000003</v>
      </c>
      <c r="AP12">
        <v>80.611289999999997</v>
      </c>
      <c r="AQ12">
        <v>118.9</v>
      </c>
      <c r="AR12">
        <v>19.495329999999999</v>
      </c>
      <c r="AS12">
        <v>43.272199999999998</v>
      </c>
      <c r="AT12">
        <v>23.25357</v>
      </c>
      <c r="AU12">
        <v>40.113199999999999</v>
      </c>
      <c r="AV12">
        <v>22.790800000000001</v>
      </c>
      <c r="AW12">
        <v>54.467649999999999</v>
      </c>
      <c r="AX12">
        <v>12.468059999999999</v>
      </c>
      <c r="AY12">
        <v>37.624580000000002</v>
      </c>
      <c r="AZ12">
        <v>43.467399999999998</v>
      </c>
      <c r="BA12">
        <v>18.140650000000001</v>
      </c>
      <c r="BB12">
        <v>31.709700000000002</v>
      </c>
      <c r="BC12">
        <v>23.890699999999999</v>
      </c>
      <c r="BD12">
        <v>25.18777</v>
      </c>
      <c r="BE12">
        <v>55.926189999999998</v>
      </c>
      <c r="BF12">
        <v>47.450150000000001</v>
      </c>
      <c r="BG12">
        <v>42.273650000000004</v>
      </c>
      <c r="BH12">
        <v>24.67</v>
      </c>
      <c r="BI12">
        <v>35.28745</v>
      </c>
      <c r="BJ12">
        <v>26.54252</v>
      </c>
      <c r="BK12">
        <v>10.0037</v>
      </c>
      <c r="BL12">
        <v>71.840289999999996</v>
      </c>
      <c r="BM12">
        <v>37.197330000000001</v>
      </c>
      <c r="BN12">
        <v>29.160070000000001</v>
      </c>
      <c r="BO12">
        <v>24.891529999999999</v>
      </c>
      <c r="BP12">
        <v>17.842120000000001</v>
      </c>
      <c r="BQ12">
        <v>26.29</v>
      </c>
      <c r="BR12">
        <v>61.729810000000001</v>
      </c>
      <c r="BS12">
        <v>17.64574</v>
      </c>
      <c r="BT12">
        <v>24.331600000000002</v>
      </c>
      <c r="BU12">
        <v>13.9</v>
      </c>
      <c r="BV12">
        <v>28.922149999999998</v>
      </c>
      <c r="BW12">
        <v>28.433869999999999</v>
      </c>
      <c r="BX12">
        <v>15.528829999999999</v>
      </c>
      <c r="BY12">
        <v>40.298029999999997</v>
      </c>
      <c r="BZ12">
        <v>31.686610000000002</v>
      </c>
      <c r="CA12">
        <v>20.807449999999999</v>
      </c>
      <c r="CB12">
        <v>93.081239999999994</v>
      </c>
      <c r="CC12">
        <v>66.527959999999993</v>
      </c>
      <c r="CD12">
        <v>48.280769999999997</v>
      </c>
      <c r="CE12">
        <v>40.90316</v>
      </c>
      <c r="CF12">
        <v>15.01604</v>
      </c>
      <c r="CG12">
        <v>62.894959999999998</v>
      </c>
      <c r="CH12">
        <v>55.494950000000003</v>
      </c>
      <c r="CI12">
        <v>37.249169999999999</v>
      </c>
      <c r="CJ12">
        <v>7.6578299999999997</v>
      </c>
      <c r="CK12">
        <v>17.91347</v>
      </c>
      <c r="CL12">
        <v>24.467469999999999</v>
      </c>
      <c r="CM12">
        <v>19.258279999999999</v>
      </c>
      <c r="CN12">
        <v>15.4618</v>
      </c>
      <c r="CO12">
        <v>19.18844</v>
      </c>
      <c r="CP12">
        <v>16.33521</v>
      </c>
      <c r="CQ12">
        <v>29.388359999999999</v>
      </c>
      <c r="CR12">
        <v>29.243780000000001</v>
      </c>
      <c r="CT12">
        <v>17.136939999999999</v>
      </c>
      <c r="CU12">
        <v>30.055869999999999</v>
      </c>
      <c r="CV12">
        <v>36.019620000000003</v>
      </c>
      <c r="CW12">
        <v>11.15235</v>
      </c>
      <c r="CX12">
        <v>23.777809999999999</v>
      </c>
      <c r="CY12">
        <v>11.245710000000001</v>
      </c>
      <c r="CZ12">
        <v>65.995639999999995</v>
      </c>
      <c r="DA12">
        <v>15.00548</v>
      </c>
      <c r="DB12">
        <v>38.091850000000001</v>
      </c>
      <c r="DC12">
        <v>18.091339999999999</v>
      </c>
      <c r="DD12">
        <v>29.159269999999999</v>
      </c>
      <c r="DE12">
        <v>41.890639999999998</v>
      </c>
      <c r="DF12">
        <v>19.61619</v>
      </c>
      <c r="DG12">
        <v>19.886469999999999</v>
      </c>
      <c r="DH12">
        <v>8.7652099999999997</v>
      </c>
      <c r="DI12">
        <v>16.53</v>
      </c>
      <c r="DJ12">
        <v>3.3508499999999999</v>
      </c>
      <c r="DK12">
        <v>81.015940000000001</v>
      </c>
      <c r="DL12">
        <v>80.225719999999995</v>
      </c>
      <c r="DM12">
        <v>104.02139</v>
      </c>
      <c r="DN12">
        <v>133.90611000000001</v>
      </c>
      <c r="DO12">
        <v>42.436959999999999</v>
      </c>
      <c r="DP12">
        <v>86.294960000000003</v>
      </c>
      <c r="DQ12">
        <v>148.33315999999999</v>
      </c>
      <c r="DR12">
        <v>103.05667</v>
      </c>
      <c r="DS12">
        <v>101.10271</v>
      </c>
      <c r="DT12">
        <v>29.07996</v>
      </c>
      <c r="DU12">
        <v>2019.42004</v>
      </c>
    </row>
    <row r="13" spans="1:125" x14ac:dyDescent="0.25">
      <c r="A13" s="1">
        <v>42024</v>
      </c>
      <c r="B13">
        <v>198.19493</v>
      </c>
      <c r="C13">
        <v>96.708870000000005</v>
      </c>
      <c r="D13">
        <v>81.223659999999995</v>
      </c>
      <c r="E13">
        <v>201.05405999999999</v>
      </c>
      <c r="F13">
        <v>77.444680000000005</v>
      </c>
      <c r="G13">
        <v>82.527420000000006</v>
      </c>
      <c r="H13">
        <v>174.32277999999999</v>
      </c>
      <c r="I13">
        <v>43.468209999999999</v>
      </c>
      <c r="J13">
        <v>78.197749999999999</v>
      </c>
      <c r="K13">
        <v>139.86949000000001</v>
      </c>
      <c r="L13">
        <v>47.57</v>
      </c>
      <c r="M13">
        <v>112.70854</v>
      </c>
      <c r="N13">
        <v>30.121210000000001</v>
      </c>
      <c r="O13">
        <v>35.61365</v>
      </c>
      <c r="P13">
        <v>23.45637</v>
      </c>
      <c r="Q13">
        <v>224.71455</v>
      </c>
      <c r="R13">
        <v>127.15246999999999</v>
      </c>
      <c r="S13">
        <v>86.941069999999996</v>
      </c>
      <c r="T13">
        <v>52.169849999999997</v>
      </c>
      <c r="U13">
        <v>32.950000000000003</v>
      </c>
      <c r="V13">
        <v>27.055980000000002</v>
      </c>
      <c r="W13">
        <v>10.160259999999999</v>
      </c>
      <c r="X13">
        <v>142.29320999999999</v>
      </c>
      <c r="Y13">
        <v>71.822360000000003</v>
      </c>
      <c r="Z13">
        <v>8.92</v>
      </c>
      <c r="AA13">
        <v>32.531489999999998</v>
      </c>
      <c r="AB13">
        <v>20.827010000000001</v>
      </c>
      <c r="AC13">
        <v>44.24147</v>
      </c>
      <c r="AD13">
        <v>149.14999</v>
      </c>
      <c r="AE13">
        <v>65.793329999999997</v>
      </c>
      <c r="AF13">
        <v>21.58493</v>
      </c>
      <c r="AG13">
        <v>46.03</v>
      </c>
      <c r="AH13">
        <v>40.232320000000001</v>
      </c>
      <c r="AI13">
        <v>94.80547</v>
      </c>
      <c r="AJ13">
        <v>77.884969999999996</v>
      </c>
      <c r="AK13">
        <v>72.215580000000003</v>
      </c>
      <c r="AL13">
        <v>70.899550000000005</v>
      </c>
      <c r="AM13">
        <v>67.658649999999994</v>
      </c>
      <c r="AN13">
        <v>43.484940000000002</v>
      </c>
      <c r="AO13">
        <v>39.370289999999997</v>
      </c>
      <c r="AP13">
        <v>79.571969999999993</v>
      </c>
      <c r="AQ13">
        <v>116.13</v>
      </c>
      <c r="AR13">
        <v>19.158519999999999</v>
      </c>
      <c r="AS13">
        <v>42.816600000000001</v>
      </c>
      <c r="AT13">
        <v>22.97907</v>
      </c>
      <c r="AU13">
        <v>39.540860000000002</v>
      </c>
      <c r="AV13">
        <v>22.77148</v>
      </c>
      <c r="AW13">
        <v>54.783920000000002</v>
      </c>
      <c r="AX13">
        <v>12.38921</v>
      </c>
      <c r="AY13">
        <v>37.565359999999998</v>
      </c>
      <c r="AZ13">
        <v>43.308750000000003</v>
      </c>
      <c r="BA13">
        <v>18.316770000000002</v>
      </c>
      <c r="BB13">
        <v>31.447949999999999</v>
      </c>
      <c r="BC13">
        <v>23.801739999999999</v>
      </c>
      <c r="BD13">
        <v>25.207470000000001</v>
      </c>
      <c r="BE13">
        <v>55.08184</v>
      </c>
      <c r="BF13">
        <v>46.94473</v>
      </c>
      <c r="BG13">
        <v>41.629989999999999</v>
      </c>
      <c r="BH13">
        <v>24.39</v>
      </c>
      <c r="BI13">
        <v>34.614739999999998</v>
      </c>
      <c r="BJ13">
        <v>26.473459999999999</v>
      </c>
      <c r="BK13">
        <v>9.8573000000000004</v>
      </c>
      <c r="BL13">
        <v>71.098650000000006</v>
      </c>
      <c r="BM13">
        <v>36.474379999999996</v>
      </c>
      <c r="BN13">
        <v>28.872140000000002</v>
      </c>
      <c r="BO13">
        <v>24.533950000000001</v>
      </c>
      <c r="BP13">
        <v>17.83222</v>
      </c>
      <c r="BQ13">
        <v>26.11</v>
      </c>
      <c r="BR13">
        <v>61.572139999999997</v>
      </c>
      <c r="BS13">
        <v>17.406469999999999</v>
      </c>
      <c r="BT13">
        <v>23.916519999999998</v>
      </c>
      <c r="BU13">
        <v>13.74</v>
      </c>
      <c r="BV13">
        <v>28.813269999999999</v>
      </c>
      <c r="BW13">
        <v>28.04748</v>
      </c>
      <c r="BX13">
        <v>15.334720000000001</v>
      </c>
      <c r="BY13">
        <v>39.651910000000001</v>
      </c>
      <c r="BZ13">
        <v>31.401330000000002</v>
      </c>
      <c r="CA13">
        <v>20.42267</v>
      </c>
      <c r="CB13">
        <v>92.684520000000006</v>
      </c>
      <c r="CC13">
        <v>65.488150000000005</v>
      </c>
      <c r="CD13">
        <v>47.684829999999998</v>
      </c>
      <c r="CE13">
        <v>40.91301</v>
      </c>
      <c r="CF13">
        <v>14.86834</v>
      </c>
      <c r="CG13">
        <v>61.187049999999999</v>
      </c>
      <c r="CH13">
        <v>55.702719999999999</v>
      </c>
      <c r="CI13">
        <v>36.683729999999997</v>
      </c>
      <c r="CJ13">
        <v>7.5505300000000002</v>
      </c>
      <c r="CK13">
        <v>17.158380000000001</v>
      </c>
      <c r="CL13">
        <v>24.280169999999998</v>
      </c>
      <c r="CM13">
        <v>19.376909999999999</v>
      </c>
      <c r="CN13">
        <v>15.26357</v>
      </c>
      <c r="CO13">
        <v>19.168589999999998</v>
      </c>
      <c r="CP13">
        <v>16.285679999999999</v>
      </c>
      <c r="CQ13">
        <v>29.11101</v>
      </c>
      <c r="CR13">
        <v>29.154710000000001</v>
      </c>
      <c r="CT13">
        <v>17.017309999999998</v>
      </c>
      <c r="CU13">
        <v>29.857810000000001</v>
      </c>
      <c r="CV13">
        <v>36.226959999999998</v>
      </c>
      <c r="CW13">
        <v>10.914009999999999</v>
      </c>
      <c r="CX13">
        <v>23.391100000000002</v>
      </c>
      <c r="CY13">
        <v>11.108090000000001</v>
      </c>
      <c r="CZ13">
        <v>64.797349999999994</v>
      </c>
      <c r="DA13">
        <v>14.743080000000001</v>
      </c>
      <c r="DB13">
        <v>37.732309999999998</v>
      </c>
      <c r="DC13">
        <v>17.848050000000001</v>
      </c>
      <c r="DD13">
        <v>28.684650000000001</v>
      </c>
      <c r="DE13">
        <v>41.405259999999998</v>
      </c>
      <c r="DF13">
        <v>19.378060000000001</v>
      </c>
      <c r="DG13">
        <v>19.61082</v>
      </c>
      <c r="DH13">
        <v>8.6007400000000001</v>
      </c>
      <c r="DI13">
        <v>16.36</v>
      </c>
      <c r="DJ13">
        <v>3.2738200000000002</v>
      </c>
      <c r="DK13">
        <v>80.381140000000002</v>
      </c>
      <c r="DL13">
        <v>80.185839999999999</v>
      </c>
      <c r="DM13">
        <v>104.38979</v>
      </c>
      <c r="DN13">
        <v>133.45747</v>
      </c>
      <c r="DO13">
        <v>42.45684</v>
      </c>
      <c r="DP13">
        <v>86.006050000000002</v>
      </c>
      <c r="DQ13">
        <v>148.43297999999999</v>
      </c>
      <c r="DR13">
        <v>103.39561</v>
      </c>
      <c r="DS13">
        <v>101.97042</v>
      </c>
      <c r="DT13">
        <v>29.179449999999999</v>
      </c>
      <c r="DU13">
        <v>2022.5500500000001</v>
      </c>
    </row>
    <row r="14" spans="1:125" x14ac:dyDescent="0.25">
      <c r="A14" s="1">
        <v>42025</v>
      </c>
      <c r="B14">
        <v>198.78068999999999</v>
      </c>
      <c r="C14">
        <v>96.330520000000007</v>
      </c>
      <c r="D14">
        <v>80.579890000000006</v>
      </c>
      <c r="E14">
        <v>199.49588</v>
      </c>
      <c r="F14">
        <v>77.196399999999997</v>
      </c>
      <c r="G14">
        <v>81.596919999999997</v>
      </c>
      <c r="H14">
        <v>175.68304000000001</v>
      </c>
      <c r="I14">
        <v>43.656599999999997</v>
      </c>
      <c r="J14">
        <v>77.731399999999994</v>
      </c>
      <c r="K14">
        <v>139.86949000000001</v>
      </c>
      <c r="L14">
        <v>46.888599999999997</v>
      </c>
      <c r="M14">
        <v>111.78373000000001</v>
      </c>
      <c r="N14">
        <v>30.190799999999999</v>
      </c>
      <c r="O14">
        <v>35.375630000000001</v>
      </c>
      <c r="P14">
        <v>23.37716</v>
      </c>
      <c r="Q14">
        <v>224.43628000000001</v>
      </c>
      <c r="R14">
        <v>127.12262</v>
      </c>
      <c r="S14">
        <v>87.000609999999995</v>
      </c>
      <c r="T14">
        <v>52.179740000000002</v>
      </c>
      <c r="U14">
        <v>32.64</v>
      </c>
      <c r="V14">
        <v>27.055980000000002</v>
      </c>
      <c r="W14">
        <v>10.2186</v>
      </c>
      <c r="X14">
        <v>142.25344999999999</v>
      </c>
      <c r="Y14">
        <v>71.634860000000003</v>
      </c>
      <c r="Z14">
        <v>9.1999999999999993</v>
      </c>
      <c r="AA14">
        <v>32.472000000000001</v>
      </c>
      <c r="AB14">
        <v>20.953119999999998</v>
      </c>
      <c r="AC14">
        <v>44.290979999999998</v>
      </c>
      <c r="AD14">
        <v>148.72</v>
      </c>
      <c r="AE14">
        <v>65.654359999999997</v>
      </c>
      <c r="AF14">
        <v>21.644449999999999</v>
      </c>
      <c r="AG14">
        <v>46.47</v>
      </c>
      <c r="AH14">
        <v>39.39311</v>
      </c>
      <c r="AI14">
        <v>95.232219999999998</v>
      </c>
      <c r="AJ14">
        <v>78.677800000000005</v>
      </c>
      <c r="AK14">
        <v>72.673460000000006</v>
      </c>
      <c r="AL14">
        <v>70.653030000000001</v>
      </c>
      <c r="AM14">
        <v>67.479950000000002</v>
      </c>
      <c r="AN14">
        <v>43.2303</v>
      </c>
      <c r="AO14">
        <v>39.598610000000001</v>
      </c>
      <c r="AP14">
        <v>80.254949999999994</v>
      </c>
      <c r="AQ14">
        <v>117.3</v>
      </c>
      <c r="AR14">
        <v>19.25759</v>
      </c>
      <c r="AS14">
        <v>42.994880000000002</v>
      </c>
      <c r="AT14">
        <v>23.047699999999999</v>
      </c>
      <c r="AU14">
        <v>39.461910000000003</v>
      </c>
      <c r="AV14">
        <v>22.938420000000001</v>
      </c>
      <c r="AW14">
        <v>54.922289999999997</v>
      </c>
      <c r="AX14">
        <v>12.38921</v>
      </c>
      <c r="AY14">
        <v>37.782499999999999</v>
      </c>
      <c r="AZ14">
        <v>43.378160000000001</v>
      </c>
      <c r="BA14">
        <v>18.346119999999999</v>
      </c>
      <c r="BB14">
        <v>31.6645</v>
      </c>
      <c r="BC14">
        <v>23.870930000000001</v>
      </c>
      <c r="BD14">
        <v>25.256699999999999</v>
      </c>
      <c r="BE14">
        <v>55.121569999999998</v>
      </c>
      <c r="BF14">
        <v>46.914999999999999</v>
      </c>
      <c r="BG14">
        <v>41.79833</v>
      </c>
      <c r="BH14">
        <v>24.52</v>
      </c>
      <c r="BI14">
        <v>34.525709999999997</v>
      </c>
      <c r="BJ14">
        <v>26.522790000000001</v>
      </c>
      <c r="BK14">
        <v>9.8963400000000004</v>
      </c>
      <c r="BL14">
        <v>70.792100000000005</v>
      </c>
      <c r="BM14">
        <v>36.672449999999998</v>
      </c>
      <c r="BN14">
        <v>28.832429999999999</v>
      </c>
      <c r="BO14">
        <v>24.543880000000001</v>
      </c>
      <c r="BP14">
        <v>17.604620000000001</v>
      </c>
      <c r="BQ14">
        <v>26.02</v>
      </c>
      <c r="BR14">
        <v>62.084580000000003</v>
      </c>
      <c r="BS14">
        <v>17.466290000000001</v>
      </c>
      <c r="BT14">
        <v>24.114170000000001</v>
      </c>
      <c r="BU14">
        <v>13.68</v>
      </c>
      <c r="BV14">
        <v>28.70439</v>
      </c>
      <c r="BW14">
        <v>28.225809999999999</v>
      </c>
      <c r="BX14">
        <v>15.38325</v>
      </c>
      <c r="BY14">
        <v>39.721490000000003</v>
      </c>
      <c r="BZ14">
        <v>31.499700000000001</v>
      </c>
      <c r="CA14">
        <v>20.254950000000001</v>
      </c>
      <c r="CB14">
        <v>92.367130000000003</v>
      </c>
      <c r="CC14">
        <v>65.06232</v>
      </c>
      <c r="CD14">
        <v>47.506050000000002</v>
      </c>
      <c r="CE14">
        <v>40.784910000000004</v>
      </c>
      <c r="CF14">
        <v>14.651719999999999</v>
      </c>
      <c r="CG14">
        <v>61.623950000000001</v>
      </c>
      <c r="CH14">
        <v>54.465980000000002</v>
      </c>
      <c r="CI14">
        <v>36.941650000000003</v>
      </c>
      <c r="CJ14">
        <v>7.5212599999999998</v>
      </c>
      <c r="CK14">
        <v>17.317350000000001</v>
      </c>
      <c r="CL14">
        <v>24.319600000000001</v>
      </c>
      <c r="CM14">
        <v>19.33737</v>
      </c>
      <c r="CN14">
        <v>15.29331</v>
      </c>
      <c r="CO14">
        <v>18.970050000000001</v>
      </c>
      <c r="CP14">
        <v>16.275780000000001</v>
      </c>
      <c r="CQ14">
        <v>28.942630000000001</v>
      </c>
      <c r="CR14">
        <v>29.194299999999998</v>
      </c>
      <c r="CT14">
        <v>17.027280000000001</v>
      </c>
      <c r="CU14">
        <v>29.738980000000002</v>
      </c>
      <c r="CV14">
        <v>36.424439999999997</v>
      </c>
      <c r="CW14">
        <v>11.00339</v>
      </c>
      <c r="CX14">
        <v>23.69848</v>
      </c>
      <c r="CY14">
        <v>11.068770000000001</v>
      </c>
      <c r="CZ14">
        <v>64.827060000000003</v>
      </c>
      <c r="DA14">
        <v>14.820830000000001</v>
      </c>
      <c r="DB14">
        <v>38.171759999999999</v>
      </c>
      <c r="DC14">
        <v>17.770189999999999</v>
      </c>
      <c r="DD14">
        <v>28.704429999999999</v>
      </c>
      <c r="DE14">
        <v>41.583559999999999</v>
      </c>
      <c r="DF14">
        <v>19.348289999999999</v>
      </c>
      <c r="DG14">
        <v>19.532060000000001</v>
      </c>
      <c r="DH14">
        <v>8.5330200000000005</v>
      </c>
      <c r="DI14">
        <v>16.47</v>
      </c>
      <c r="DJ14">
        <v>3.2449300000000001</v>
      </c>
      <c r="DK14">
        <v>80.262119999999996</v>
      </c>
      <c r="DL14">
        <v>81.162739999999999</v>
      </c>
      <c r="DM14">
        <v>104.92747</v>
      </c>
      <c r="DN14">
        <v>134.31487999999999</v>
      </c>
      <c r="DO14">
        <v>43.28172</v>
      </c>
      <c r="DP14">
        <v>86.095709999999997</v>
      </c>
      <c r="DQ14">
        <v>148.35312999999999</v>
      </c>
      <c r="DR14">
        <v>104.13329</v>
      </c>
      <c r="DS14">
        <v>102.17986000000001</v>
      </c>
      <c r="DT14">
        <v>29.298829999999999</v>
      </c>
      <c r="DU14">
        <v>2032.12</v>
      </c>
    </row>
    <row r="15" spans="1:125" x14ac:dyDescent="0.25">
      <c r="A15" s="1">
        <v>42026</v>
      </c>
      <c r="B15">
        <v>202.56328999999999</v>
      </c>
      <c r="C15">
        <v>98.401499999999999</v>
      </c>
      <c r="D15">
        <v>84.432590000000005</v>
      </c>
      <c r="E15">
        <v>203.67418000000001</v>
      </c>
      <c r="F15">
        <v>78.765550000000005</v>
      </c>
      <c r="G15">
        <v>82.151250000000005</v>
      </c>
      <c r="H15">
        <v>177.68870999999999</v>
      </c>
      <c r="I15">
        <v>44.737360000000002</v>
      </c>
      <c r="J15">
        <v>79.438029999999998</v>
      </c>
      <c r="K15">
        <v>142.49726999999999</v>
      </c>
      <c r="L15">
        <v>47.431739999999998</v>
      </c>
      <c r="M15">
        <v>114.04107999999999</v>
      </c>
      <c r="N15">
        <v>31.025839999999999</v>
      </c>
      <c r="O15">
        <v>36.178939999999997</v>
      </c>
      <c r="P15">
        <v>23.872229999999998</v>
      </c>
      <c r="Q15">
        <v>227.40783999999999</v>
      </c>
      <c r="R15">
        <v>128.03831</v>
      </c>
      <c r="S15">
        <v>89.253280000000004</v>
      </c>
      <c r="T15">
        <v>52.614980000000003</v>
      </c>
      <c r="U15">
        <v>33.11</v>
      </c>
      <c r="V15">
        <v>27.769539999999999</v>
      </c>
      <c r="W15">
        <v>10.37416</v>
      </c>
      <c r="X15">
        <v>144.79794000000001</v>
      </c>
      <c r="Y15">
        <v>72.542760000000001</v>
      </c>
      <c r="Z15">
        <v>9.4700000000000006</v>
      </c>
      <c r="AA15">
        <v>33.344529999999999</v>
      </c>
      <c r="AB15">
        <v>21.409040000000001</v>
      </c>
      <c r="AC15">
        <v>44.607840000000003</v>
      </c>
      <c r="AD15">
        <v>152.37</v>
      </c>
      <c r="AE15">
        <v>66.458410000000001</v>
      </c>
      <c r="AF15">
        <v>22.061070000000001</v>
      </c>
      <c r="AG15">
        <v>47.01</v>
      </c>
      <c r="AH15">
        <v>39.82752</v>
      </c>
      <c r="AI15">
        <v>97.415530000000004</v>
      </c>
      <c r="AJ15">
        <v>79.480530000000002</v>
      </c>
      <c r="AK15">
        <v>74.34572</v>
      </c>
      <c r="AL15">
        <v>71.984250000000003</v>
      </c>
      <c r="AM15">
        <v>68.969139999999996</v>
      </c>
      <c r="AN15">
        <v>44.229280000000003</v>
      </c>
      <c r="AO15">
        <v>40.204149999999998</v>
      </c>
      <c r="AP15">
        <v>81.21508</v>
      </c>
      <c r="AQ15">
        <v>120.22</v>
      </c>
      <c r="AR15">
        <v>19.693449999999999</v>
      </c>
      <c r="AS15">
        <v>43.381149999999998</v>
      </c>
      <c r="AT15">
        <v>23.645700000000001</v>
      </c>
      <c r="AU15">
        <v>40.03425</v>
      </c>
      <c r="AV15">
        <v>23.06607</v>
      </c>
      <c r="AW15">
        <v>55.39669</v>
      </c>
      <c r="AX15">
        <v>12.54691</v>
      </c>
      <c r="AY15">
        <v>38.828719999999997</v>
      </c>
      <c r="AZ15">
        <v>44.121780000000001</v>
      </c>
      <c r="BA15">
        <v>18.541810000000002</v>
      </c>
      <c r="BB15">
        <v>32.451929999999997</v>
      </c>
      <c r="BC15">
        <v>24.444230000000001</v>
      </c>
      <c r="BD15">
        <v>25.552099999999999</v>
      </c>
      <c r="BE15">
        <v>55.985799999999998</v>
      </c>
      <c r="BF15">
        <v>47.608719999999998</v>
      </c>
      <c r="BG15">
        <v>43.046039999999998</v>
      </c>
      <c r="BH15">
        <v>24.5</v>
      </c>
      <c r="BI15">
        <v>35.23798</v>
      </c>
      <c r="BJ15">
        <v>27.22336</v>
      </c>
      <c r="BK15">
        <v>10.03298</v>
      </c>
      <c r="BL15">
        <v>72.285269999999997</v>
      </c>
      <c r="BM15">
        <v>37.662790000000001</v>
      </c>
      <c r="BN15">
        <v>28.85229</v>
      </c>
      <c r="BO15">
        <v>24.83193</v>
      </c>
      <c r="BP15">
        <v>18.020240000000001</v>
      </c>
      <c r="BQ15">
        <v>26.52</v>
      </c>
      <c r="BR15">
        <v>63.690899999999999</v>
      </c>
      <c r="BS15">
        <v>17.885000000000002</v>
      </c>
      <c r="BT15">
        <v>24.292069999999999</v>
      </c>
      <c r="BU15">
        <v>14.03</v>
      </c>
      <c r="BV15">
        <v>29.130009999999999</v>
      </c>
      <c r="BW15">
        <v>28.889600000000002</v>
      </c>
      <c r="BX15">
        <v>15.528829999999999</v>
      </c>
      <c r="BY15">
        <v>40.307969999999997</v>
      </c>
      <c r="BZ15">
        <v>31.912870000000002</v>
      </c>
      <c r="CA15">
        <v>20.402940000000001</v>
      </c>
      <c r="CB15">
        <v>94.082970000000003</v>
      </c>
      <c r="CC15">
        <v>66.458640000000003</v>
      </c>
      <c r="CD15">
        <v>49.164740000000002</v>
      </c>
      <c r="CE15">
        <v>42.213709999999999</v>
      </c>
      <c r="CF15">
        <v>14.95696</v>
      </c>
      <c r="CG15">
        <v>62.388550000000002</v>
      </c>
      <c r="CH15">
        <v>55.643360000000001</v>
      </c>
      <c r="CI15">
        <v>37.685650000000003</v>
      </c>
      <c r="CJ15">
        <v>7.6773400000000001</v>
      </c>
      <c r="CK15">
        <v>17.883669999999999</v>
      </c>
      <c r="CL15">
        <v>24.782920000000001</v>
      </c>
      <c r="CM15">
        <v>19.663609999999998</v>
      </c>
      <c r="CN15">
        <v>15.838430000000001</v>
      </c>
      <c r="CO15">
        <v>19.198370000000001</v>
      </c>
      <c r="CP15">
        <v>16.51352</v>
      </c>
      <c r="CQ15">
        <v>29.358640000000001</v>
      </c>
      <c r="CR15">
        <v>29.718810000000001</v>
      </c>
      <c r="CT15">
        <v>17.136939999999999</v>
      </c>
      <c r="CU15">
        <v>30.382680000000001</v>
      </c>
      <c r="CV15">
        <v>36.888509999999997</v>
      </c>
      <c r="CW15">
        <v>11.24173</v>
      </c>
      <c r="CX15">
        <v>24.46199</v>
      </c>
      <c r="CY15">
        <v>11.285030000000001</v>
      </c>
      <c r="CZ15">
        <v>66.342259999999996</v>
      </c>
      <c r="DA15">
        <v>15.17069</v>
      </c>
      <c r="DB15">
        <v>39.110570000000003</v>
      </c>
      <c r="DC15">
        <v>18.042680000000001</v>
      </c>
      <c r="DD15">
        <v>29.23837</v>
      </c>
      <c r="DE15">
        <v>42.762329999999999</v>
      </c>
      <c r="DF15">
        <v>19.61619</v>
      </c>
      <c r="DG15">
        <v>19.866790000000002</v>
      </c>
      <c r="DH15">
        <v>8.7168299999999999</v>
      </c>
      <c r="DI15">
        <v>16.61</v>
      </c>
      <c r="DJ15">
        <v>3.3027099999999998</v>
      </c>
      <c r="DK15">
        <v>81.829269999999994</v>
      </c>
      <c r="DL15">
        <v>82.17953</v>
      </c>
      <c r="DM15">
        <v>106.22189</v>
      </c>
      <c r="DN15">
        <v>136.98681999999999</v>
      </c>
      <c r="DO15">
        <v>43.470550000000003</v>
      </c>
      <c r="DP15">
        <v>88.177869999999999</v>
      </c>
      <c r="DQ15">
        <v>150.30936</v>
      </c>
      <c r="DR15">
        <v>105.7881</v>
      </c>
      <c r="DS15">
        <v>104.2843</v>
      </c>
      <c r="DT15">
        <v>29.527650000000001</v>
      </c>
      <c r="DU15">
        <v>2063.1498999999999</v>
      </c>
    </row>
    <row r="16" spans="1:125" x14ac:dyDescent="0.25">
      <c r="A16" s="1">
        <v>42027</v>
      </c>
      <c r="B16">
        <v>201.6499</v>
      </c>
      <c r="C16">
        <v>99.16816</v>
      </c>
      <c r="D16">
        <v>85.997439999999997</v>
      </c>
      <c r="E16">
        <v>201.22278</v>
      </c>
      <c r="F16">
        <v>79.252189999999999</v>
      </c>
      <c r="G16">
        <v>82.388829999999999</v>
      </c>
      <c r="H16">
        <v>177.62912</v>
      </c>
      <c r="I16">
        <v>44.925750000000001</v>
      </c>
      <c r="J16">
        <v>79.805170000000004</v>
      </c>
      <c r="K16">
        <v>142.00953999999999</v>
      </c>
      <c r="L16">
        <v>47.550249999999998</v>
      </c>
      <c r="M16">
        <v>113.6632</v>
      </c>
      <c r="N16">
        <v>30.866779999999999</v>
      </c>
      <c r="O16">
        <v>35.742570000000001</v>
      </c>
      <c r="P16">
        <v>23.892029999999998</v>
      </c>
      <c r="Q16">
        <v>226.45375000000001</v>
      </c>
      <c r="R16">
        <v>127.90891000000001</v>
      </c>
      <c r="S16">
        <v>88.260919999999999</v>
      </c>
      <c r="T16">
        <v>52.961199999999998</v>
      </c>
      <c r="U16">
        <v>32.950000000000003</v>
      </c>
      <c r="V16">
        <v>27.729900000000001</v>
      </c>
      <c r="W16">
        <v>10.257490000000001</v>
      </c>
      <c r="X16">
        <v>144.19165000000001</v>
      </c>
      <c r="Y16">
        <v>72.68092</v>
      </c>
      <c r="Z16">
        <v>9.5299999999999994</v>
      </c>
      <c r="AA16">
        <v>33.374279999999999</v>
      </c>
      <c r="AB16">
        <v>21.224730000000001</v>
      </c>
      <c r="AC16">
        <v>44.310780000000001</v>
      </c>
      <c r="AD16">
        <v>151.46001000000001</v>
      </c>
      <c r="AE16">
        <v>66.011719999999997</v>
      </c>
      <c r="AF16">
        <v>21.942039999999999</v>
      </c>
      <c r="AG16">
        <v>46.83</v>
      </c>
      <c r="AH16">
        <v>40.232320000000001</v>
      </c>
      <c r="AI16">
        <v>97.653710000000004</v>
      </c>
      <c r="AJ16">
        <v>78.975110000000001</v>
      </c>
      <c r="AK16">
        <v>74.395480000000006</v>
      </c>
      <c r="AL16">
        <v>71.757440000000003</v>
      </c>
      <c r="AM16">
        <v>68.16498</v>
      </c>
      <c r="AN16">
        <v>43.582880000000003</v>
      </c>
      <c r="AO16">
        <v>40.253779999999999</v>
      </c>
      <c r="AP16">
        <v>81.274469999999994</v>
      </c>
      <c r="AQ16">
        <v>121.2</v>
      </c>
      <c r="AR16">
        <v>19.534960000000002</v>
      </c>
      <c r="AS16">
        <v>43.37124</v>
      </c>
      <c r="AT16">
        <v>23.586880000000001</v>
      </c>
      <c r="AU16">
        <v>39.817160000000001</v>
      </c>
      <c r="AV16">
        <v>22.98751</v>
      </c>
      <c r="AW16">
        <v>55.376919999999998</v>
      </c>
      <c r="AX16">
        <v>12.477919999999999</v>
      </c>
      <c r="AY16">
        <v>38.394440000000003</v>
      </c>
      <c r="AZ16">
        <v>44.052379999999999</v>
      </c>
      <c r="BA16">
        <v>18.678799999999999</v>
      </c>
      <c r="BB16">
        <v>32.274760000000001</v>
      </c>
      <c r="BC16">
        <v>24.39481</v>
      </c>
      <c r="BD16">
        <v>25.6998</v>
      </c>
      <c r="BE16">
        <v>55.439450000000001</v>
      </c>
      <c r="BF16">
        <v>47.053750000000001</v>
      </c>
      <c r="BG16">
        <v>42.184519999999999</v>
      </c>
      <c r="BH16">
        <v>24.62</v>
      </c>
      <c r="BI16">
        <v>35.346809999999998</v>
      </c>
      <c r="BJ16">
        <v>27.90419</v>
      </c>
      <c r="BK16">
        <v>9.9841800000000003</v>
      </c>
      <c r="BL16">
        <v>71.761179999999996</v>
      </c>
      <c r="BM16">
        <v>37.028970000000001</v>
      </c>
      <c r="BN16">
        <v>28.792719999999999</v>
      </c>
      <c r="BO16">
        <v>24.83193</v>
      </c>
      <c r="BP16">
        <v>17.842120000000001</v>
      </c>
      <c r="BQ16">
        <v>26.38</v>
      </c>
      <c r="BR16">
        <v>63.424819999999997</v>
      </c>
      <c r="BS16">
        <v>17.755400000000002</v>
      </c>
      <c r="BT16">
        <v>24.104289999999999</v>
      </c>
      <c r="BU16">
        <v>14.06</v>
      </c>
      <c r="BV16">
        <v>29.179500000000001</v>
      </c>
      <c r="BW16">
        <v>28.978770000000001</v>
      </c>
      <c r="BX16">
        <v>15.480309999999999</v>
      </c>
      <c r="BY16">
        <v>39.880540000000003</v>
      </c>
      <c r="BZ16">
        <v>31.94239</v>
      </c>
      <c r="CA16">
        <v>20.215489999999999</v>
      </c>
      <c r="CB16">
        <v>93.259770000000003</v>
      </c>
      <c r="CC16">
        <v>66.389319999999998</v>
      </c>
      <c r="CD16">
        <v>48.687989999999999</v>
      </c>
      <c r="CE16">
        <v>42.036349999999999</v>
      </c>
      <c r="CF16">
        <v>14.91757</v>
      </c>
      <c r="CG16">
        <v>61.971499999999999</v>
      </c>
      <c r="CH16">
        <v>55.128880000000002</v>
      </c>
      <c r="CI16">
        <v>37.507089999999998</v>
      </c>
      <c r="CJ16">
        <v>7.6188099999999999</v>
      </c>
      <c r="CK16">
        <v>17.91347</v>
      </c>
      <c r="CL16">
        <v>24.753350000000001</v>
      </c>
      <c r="CM16">
        <v>19.584520000000001</v>
      </c>
      <c r="CN16">
        <v>15.39242</v>
      </c>
      <c r="CO16">
        <v>19.168589999999998</v>
      </c>
      <c r="CP16">
        <v>16.533339999999999</v>
      </c>
      <c r="CQ16">
        <v>29.279399999999999</v>
      </c>
      <c r="CR16">
        <v>29.916730000000001</v>
      </c>
      <c r="CT16">
        <v>17.107040000000001</v>
      </c>
      <c r="CU16">
        <v>30.471800000000002</v>
      </c>
      <c r="CV16">
        <v>36.947749999999999</v>
      </c>
      <c r="CW16">
        <v>11.2318</v>
      </c>
      <c r="CX16">
        <v>23.648900000000001</v>
      </c>
      <c r="CY16">
        <v>11.127750000000001</v>
      </c>
      <c r="CZ16">
        <v>65.777770000000004</v>
      </c>
      <c r="DA16">
        <v>15.04435</v>
      </c>
      <c r="DB16">
        <v>39.29034</v>
      </c>
      <c r="DC16">
        <v>17.886970000000002</v>
      </c>
      <c r="DD16">
        <v>29.268039999999999</v>
      </c>
      <c r="DE16">
        <v>41.801490000000001</v>
      </c>
      <c r="DF16">
        <v>19.427669999999999</v>
      </c>
      <c r="DG16">
        <v>19.581289999999999</v>
      </c>
      <c r="DH16">
        <v>8.6491100000000003</v>
      </c>
      <c r="DI16">
        <v>16.559999999999999</v>
      </c>
      <c r="DJ16">
        <v>3.2641900000000001</v>
      </c>
      <c r="DK16">
        <v>81.660650000000004</v>
      </c>
      <c r="DL16">
        <v>80.664320000000004</v>
      </c>
      <c r="DM16">
        <v>105.01709</v>
      </c>
      <c r="DN16">
        <v>136.88713000000001</v>
      </c>
      <c r="DO16">
        <v>43.112769999999998</v>
      </c>
      <c r="DP16">
        <v>87.370900000000006</v>
      </c>
      <c r="DQ16">
        <v>149.65063000000001</v>
      </c>
      <c r="DR16">
        <v>105.07035999999999</v>
      </c>
      <c r="DS16">
        <v>104.4738</v>
      </c>
      <c r="DT16">
        <v>29.298829999999999</v>
      </c>
      <c r="DU16">
        <v>2051.8200700000002</v>
      </c>
    </row>
    <row r="17" spans="1:125" x14ac:dyDescent="0.25">
      <c r="A17" s="1">
        <v>42030</v>
      </c>
      <c r="B17">
        <v>203.68518</v>
      </c>
      <c r="C17">
        <v>101.3188</v>
      </c>
      <c r="D17">
        <v>87.205740000000006</v>
      </c>
      <c r="E17">
        <v>202.85042000000001</v>
      </c>
      <c r="F17">
        <v>79.550129999999996</v>
      </c>
      <c r="G17">
        <v>82.240350000000007</v>
      </c>
      <c r="H17">
        <v>178.98939999999999</v>
      </c>
      <c r="I17">
        <v>45.461170000000003</v>
      </c>
      <c r="J17">
        <v>80.02346</v>
      </c>
      <c r="K17">
        <v>143.56232</v>
      </c>
      <c r="L17">
        <v>47.491</v>
      </c>
      <c r="M17">
        <v>114.11069000000001</v>
      </c>
      <c r="N17">
        <v>31.274360000000001</v>
      </c>
      <c r="O17">
        <v>35.821910000000003</v>
      </c>
      <c r="P17">
        <v>23.90193</v>
      </c>
      <c r="Q17">
        <v>228.68987000000001</v>
      </c>
      <c r="R17">
        <v>129.94933</v>
      </c>
      <c r="S17">
        <v>87.437250000000006</v>
      </c>
      <c r="T17">
        <v>54.128439999999998</v>
      </c>
      <c r="U17">
        <v>33.270000000000003</v>
      </c>
      <c r="V17">
        <v>28.047039999999999</v>
      </c>
      <c r="W17">
        <v>10.37416</v>
      </c>
      <c r="X17">
        <v>146.98463000000001</v>
      </c>
      <c r="Y17">
        <v>73.075659999999999</v>
      </c>
      <c r="Z17">
        <v>9.64</v>
      </c>
      <c r="AA17">
        <v>33.760959999999997</v>
      </c>
      <c r="AB17">
        <v>21.399339999999999</v>
      </c>
      <c r="AC17">
        <v>44.44941</v>
      </c>
      <c r="AD17">
        <v>153.66999999999999</v>
      </c>
      <c r="AE17">
        <v>66.240039999999993</v>
      </c>
      <c r="AF17">
        <v>22.239619999999999</v>
      </c>
      <c r="AG17">
        <v>47.2</v>
      </c>
      <c r="AH17">
        <v>40.340919999999997</v>
      </c>
      <c r="AI17">
        <v>99.330889999999997</v>
      </c>
      <c r="AJ17">
        <v>80.194069999999996</v>
      </c>
      <c r="AK17">
        <v>75.380920000000003</v>
      </c>
      <c r="AL17">
        <v>72.556179999999998</v>
      </c>
      <c r="AM17">
        <v>69.316609999999997</v>
      </c>
      <c r="AN17">
        <v>43.612259999999999</v>
      </c>
      <c r="AO17">
        <v>40.601230000000001</v>
      </c>
      <c r="AP17">
        <v>81.650599999999997</v>
      </c>
      <c r="AQ17">
        <v>126.48</v>
      </c>
      <c r="AR17">
        <v>19.812329999999999</v>
      </c>
      <c r="AS17">
        <v>43.816940000000002</v>
      </c>
      <c r="AT17">
        <v>23.71433</v>
      </c>
      <c r="AU17">
        <v>40.409239999999997</v>
      </c>
      <c r="AV17">
        <v>23.213360000000002</v>
      </c>
      <c r="AW17">
        <v>55.792029999999997</v>
      </c>
      <c r="AX17">
        <v>12.6159</v>
      </c>
      <c r="AY17">
        <v>38.937289999999997</v>
      </c>
      <c r="AZ17">
        <v>44.20111</v>
      </c>
      <c r="BA17">
        <v>18.52225</v>
      </c>
      <c r="BB17">
        <v>32.825960000000002</v>
      </c>
      <c r="BC17">
        <v>24.681460000000001</v>
      </c>
      <c r="BD17">
        <v>25.660409999999999</v>
      </c>
      <c r="BE17">
        <v>55.916260000000001</v>
      </c>
      <c r="BF17">
        <v>47.549259999999997</v>
      </c>
      <c r="BG17">
        <v>42.531109999999998</v>
      </c>
      <c r="BH17">
        <v>24.69</v>
      </c>
      <c r="BI17">
        <v>35.772190000000002</v>
      </c>
      <c r="BJ17">
        <v>27.923919999999999</v>
      </c>
      <c r="BK17">
        <v>10.120810000000001</v>
      </c>
      <c r="BL17">
        <v>72.433599999999998</v>
      </c>
      <c r="BM17">
        <v>37.940089999999998</v>
      </c>
      <c r="BN17">
        <v>29.130289999999999</v>
      </c>
      <c r="BO17">
        <v>25.139849999999999</v>
      </c>
      <c r="BP17">
        <v>17.812429999999999</v>
      </c>
      <c r="BQ17">
        <v>27.06</v>
      </c>
      <c r="BR17">
        <v>64.597530000000006</v>
      </c>
      <c r="BS17">
        <v>17.924880000000002</v>
      </c>
      <c r="BT17">
        <v>24.420539999999999</v>
      </c>
      <c r="BU17">
        <v>14.25</v>
      </c>
      <c r="BV17">
        <v>29.43685</v>
      </c>
      <c r="BW17">
        <v>29.31561</v>
      </c>
      <c r="BX17">
        <v>15.577360000000001</v>
      </c>
      <c r="BY17">
        <v>39.99982</v>
      </c>
      <c r="BZ17">
        <v>32.119459999999997</v>
      </c>
      <c r="CA17">
        <v>20.314150000000001</v>
      </c>
      <c r="CB17">
        <v>94.687970000000007</v>
      </c>
      <c r="CC17">
        <v>68.132239999999996</v>
      </c>
      <c r="CD17">
        <v>48.926360000000003</v>
      </c>
      <c r="CE17">
        <v>42.489620000000002</v>
      </c>
      <c r="CF17">
        <v>15.045579999999999</v>
      </c>
      <c r="CG17">
        <v>62.666580000000003</v>
      </c>
      <c r="CH17">
        <v>56.207320000000003</v>
      </c>
      <c r="CI17">
        <v>37.923720000000003</v>
      </c>
      <c r="CJ17">
        <v>7.7066100000000004</v>
      </c>
      <c r="CK17">
        <v>17.863790000000002</v>
      </c>
      <c r="CL17">
        <v>25.00966</v>
      </c>
      <c r="CM17">
        <v>19.782240000000002</v>
      </c>
      <c r="CN17">
        <v>15.323040000000001</v>
      </c>
      <c r="CO17">
        <v>19.45646</v>
      </c>
      <c r="CP17">
        <v>16.74136</v>
      </c>
      <c r="CQ17">
        <v>30.14114</v>
      </c>
      <c r="CR17">
        <v>30.431349999999998</v>
      </c>
      <c r="CT17">
        <v>16.927589999999999</v>
      </c>
      <c r="CU17">
        <v>31.13531</v>
      </c>
      <c r="CV17">
        <v>37.322960000000002</v>
      </c>
      <c r="CW17">
        <v>11.37083</v>
      </c>
      <c r="CX17">
        <v>23.658819999999999</v>
      </c>
      <c r="CY17">
        <v>11.49147</v>
      </c>
      <c r="CZ17">
        <v>66.441289999999995</v>
      </c>
      <c r="DA17">
        <v>15.238720000000001</v>
      </c>
      <c r="DB17">
        <v>39.989460000000001</v>
      </c>
      <c r="DC17">
        <v>17.964829999999999</v>
      </c>
      <c r="DD17">
        <v>29.712990000000001</v>
      </c>
      <c r="DE17">
        <v>42.385910000000003</v>
      </c>
      <c r="DF17">
        <v>19.645949999999999</v>
      </c>
      <c r="DG17">
        <v>19.896319999999999</v>
      </c>
      <c r="DH17">
        <v>8.6974800000000005</v>
      </c>
      <c r="DI17">
        <v>16.690000000000001</v>
      </c>
      <c r="DJ17">
        <v>3.3027099999999998</v>
      </c>
      <c r="DK17">
        <v>82.464070000000007</v>
      </c>
      <c r="DL17">
        <v>81.102940000000004</v>
      </c>
      <c r="DM17">
        <v>105.11666</v>
      </c>
      <c r="DN17">
        <v>137.75450000000001</v>
      </c>
      <c r="DO17">
        <v>43.728949999999998</v>
      </c>
      <c r="DP17">
        <v>87.789339999999996</v>
      </c>
      <c r="DQ17">
        <v>150.489</v>
      </c>
      <c r="DR17">
        <v>105.36942000000001</v>
      </c>
      <c r="DS17">
        <v>104.15465</v>
      </c>
      <c r="DT17">
        <v>29.438110000000002</v>
      </c>
      <c r="DU17">
        <v>2057.0900900000001</v>
      </c>
    </row>
    <row r="18" spans="1:125" x14ac:dyDescent="0.25">
      <c r="A18" s="1">
        <v>42031</v>
      </c>
      <c r="B18">
        <v>203.20862</v>
      </c>
      <c r="C18">
        <v>99.954729999999998</v>
      </c>
      <c r="D18">
        <v>86.95814</v>
      </c>
      <c r="E18">
        <v>203.12831</v>
      </c>
      <c r="F18">
        <v>79.689160000000001</v>
      </c>
      <c r="G18">
        <v>82.180949999999996</v>
      </c>
      <c r="H18">
        <v>178.18514999999999</v>
      </c>
      <c r="I18">
        <v>46.730310000000003</v>
      </c>
      <c r="J18">
        <v>80.132599999999996</v>
      </c>
      <c r="K18">
        <v>143.55237</v>
      </c>
      <c r="L18">
        <v>47.362609999999997</v>
      </c>
      <c r="M18">
        <v>113.63336</v>
      </c>
      <c r="N18">
        <v>31.155069999999998</v>
      </c>
      <c r="O18">
        <v>35.61365</v>
      </c>
      <c r="P18">
        <v>23.743510000000001</v>
      </c>
      <c r="Q18">
        <v>227.87492</v>
      </c>
      <c r="R18">
        <v>129.70050000000001</v>
      </c>
      <c r="S18">
        <v>86.990690000000001</v>
      </c>
      <c r="T18">
        <v>54.45487</v>
      </c>
      <c r="U18">
        <v>33.229999999999997</v>
      </c>
      <c r="V18">
        <v>28.07677</v>
      </c>
      <c r="W18">
        <v>10.354710000000001</v>
      </c>
      <c r="X18">
        <v>146.34851</v>
      </c>
      <c r="Y18">
        <v>73.046049999999994</v>
      </c>
      <c r="Z18">
        <v>9.4499999999999993</v>
      </c>
      <c r="AA18">
        <v>34.088169999999998</v>
      </c>
      <c r="AB18">
        <v>21.253830000000001</v>
      </c>
      <c r="AC18">
        <v>44.013730000000002</v>
      </c>
      <c r="AD18">
        <v>153.13</v>
      </c>
      <c r="AE18">
        <v>66.369079999999997</v>
      </c>
      <c r="AF18">
        <v>22.398330000000001</v>
      </c>
      <c r="AG18">
        <v>47.05</v>
      </c>
      <c r="AH18">
        <v>39.847270000000002</v>
      </c>
      <c r="AI18">
        <v>98.536959999999993</v>
      </c>
      <c r="AJ18">
        <v>80.045419999999993</v>
      </c>
      <c r="AK18">
        <v>74.992710000000002</v>
      </c>
      <c r="AL18">
        <v>72.230770000000007</v>
      </c>
      <c r="AM18">
        <v>69.366259999999997</v>
      </c>
      <c r="AN18">
        <v>43.641649999999998</v>
      </c>
      <c r="AO18">
        <v>40.779910000000001</v>
      </c>
      <c r="AP18">
        <v>81.640709999999999</v>
      </c>
      <c r="AQ18">
        <v>128.00998999999999</v>
      </c>
      <c r="AR18">
        <v>19.782609999999998</v>
      </c>
      <c r="AS18">
        <v>43.5</v>
      </c>
      <c r="AT18">
        <v>23.626100000000001</v>
      </c>
      <c r="AU18">
        <v>40.567120000000003</v>
      </c>
      <c r="AV18">
        <v>23.075890000000001</v>
      </c>
      <c r="AW18">
        <v>55.772260000000003</v>
      </c>
      <c r="AX18">
        <v>12.6159</v>
      </c>
      <c r="AY18">
        <v>38.89781</v>
      </c>
      <c r="AZ18">
        <v>44.220939999999999</v>
      </c>
      <c r="BA18">
        <v>18.56138</v>
      </c>
      <c r="BB18">
        <v>32.727530000000002</v>
      </c>
      <c r="BC18">
        <v>24.671569999999999</v>
      </c>
      <c r="BD18">
        <v>25.256699999999999</v>
      </c>
      <c r="BE18">
        <v>55.936129999999999</v>
      </c>
      <c r="BF18">
        <v>47.489789999999999</v>
      </c>
      <c r="BG18">
        <v>42.135010000000001</v>
      </c>
      <c r="BH18">
        <v>24.69</v>
      </c>
      <c r="BI18">
        <v>35.435839999999999</v>
      </c>
      <c r="BJ18">
        <v>27.854849999999999</v>
      </c>
      <c r="BK18">
        <v>10.091530000000001</v>
      </c>
      <c r="BL18">
        <v>72.186390000000003</v>
      </c>
      <c r="BM18">
        <v>37.573659999999997</v>
      </c>
      <c r="BN18">
        <v>29.368569999999998</v>
      </c>
      <c r="BO18">
        <v>25.10012</v>
      </c>
      <c r="BP18">
        <v>17.861910000000002</v>
      </c>
      <c r="BQ18">
        <v>26.73</v>
      </c>
      <c r="BR18">
        <v>64.627099999999999</v>
      </c>
      <c r="BS18">
        <v>17.745429999999999</v>
      </c>
      <c r="BT18">
        <v>24.163589999999999</v>
      </c>
      <c r="BU18">
        <v>14.11</v>
      </c>
      <c r="BV18">
        <v>29.634810000000002</v>
      </c>
      <c r="BW18">
        <v>29.097650000000002</v>
      </c>
      <c r="BX18">
        <v>15.43178</v>
      </c>
      <c r="BY18">
        <v>39.97</v>
      </c>
      <c r="BZ18">
        <v>32.434269999999998</v>
      </c>
      <c r="CA18">
        <v>20.363479999999999</v>
      </c>
      <c r="CB18">
        <v>95.16404</v>
      </c>
      <c r="CC18">
        <v>68.567959999999999</v>
      </c>
      <c r="CD18">
        <v>48.539000000000001</v>
      </c>
      <c r="CE18">
        <v>42.420639999999999</v>
      </c>
      <c r="CF18">
        <v>15.1342</v>
      </c>
      <c r="CG18">
        <v>62.527560000000001</v>
      </c>
      <c r="CH18">
        <v>55.584000000000003</v>
      </c>
      <c r="CI18">
        <v>38.132040000000003</v>
      </c>
      <c r="CJ18">
        <v>7.7358799999999999</v>
      </c>
      <c r="CK18">
        <v>17.68496</v>
      </c>
      <c r="CL18">
        <v>25.24625</v>
      </c>
      <c r="CM18">
        <v>19.752579999999998</v>
      </c>
      <c r="CN18">
        <v>15.17437</v>
      </c>
      <c r="CO18">
        <v>19.41676</v>
      </c>
      <c r="CP18">
        <v>16.840430000000001</v>
      </c>
      <c r="CQ18">
        <v>30.16095</v>
      </c>
      <c r="CR18">
        <v>30.61938</v>
      </c>
      <c r="CT18">
        <v>16.768090000000001</v>
      </c>
      <c r="CU18">
        <v>30.937249999999999</v>
      </c>
      <c r="CV18">
        <v>37.30321</v>
      </c>
      <c r="CW18">
        <v>11.29138</v>
      </c>
      <c r="CX18">
        <v>23.371259999999999</v>
      </c>
      <c r="CY18">
        <v>11.481640000000001</v>
      </c>
      <c r="CZ18">
        <v>66.391779999999997</v>
      </c>
      <c r="DA18">
        <v>15.19985</v>
      </c>
      <c r="DB18">
        <v>39.34028</v>
      </c>
      <c r="DC18">
        <v>17.87724</v>
      </c>
      <c r="DD18">
        <v>29.50535</v>
      </c>
      <c r="DE18">
        <v>42.276949999999999</v>
      </c>
      <c r="DF18">
        <v>19.497119999999999</v>
      </c>
      <c r="DG18">
        <v>19.82741</v>
      </c>
      <c r="DH18">
        <v>8.6297599999999992</v>
      </c>
      <c r="DI18">
        <v>16.39</v>
      </c>
      <c r="DJ18">
        <v>3.2738200000000002</v>
      </c>
      <c r="DK18">
        <v>82.354960000000005</v>
      </c>
      <c r="DL18">
        <v>80.464960000000005</v>
      </c>
      <c r="DM18">
        <v>103.88199</v>
      </c>
      <c r="DN18">
        <v>136.77744999999999</v>
      </c>
      <c r="DO18">
        <v>43.728949999999998</v>
      </c>
      <c r="DP18">
        <v>86.942520000000002</v>
      </c>
      <c r="DQ18">
        <v>149.45102</v>
      </c>
      <c r="DR18">
        <v>104.03361</v>
      </c>
      <c r="DS18">
        <v>100.77358</v>
      </c>
      <c r="DT18">
        <v>29.179449999999999</v>
      </c>
      <c r="DU18">
        <v>2029.5500500000001</v>
      </c>
    </row>
    <row r="19" spans="1:125" x14ac:dyDescent="0.25">
      <c r="A19" s="1">
        <v>42032</v>
      </c>
      <c r="B19">
        <v>202.04703000000001</v>
      </c>
      <c r="C19">
        <v>98.45129</v>
      </c>
      <c r="D19">
        <v>86.324280000000002</v>
      </c>
      <c r="E19">
        <v>201.23269999999999</v>
      </c>
      <c r="F19">
        <v>79.083349999999996</v>
      </c>
      <c r="G19">
        <v>82.200749999999999</v>
      </c>
      <c r="H19">
        <v>176.28871000000001</v>
      </c>
      <c r="I19">
        <v>46.026330000000002</v>
      </c>
      <c r="J19">
        <v>80.122680000000003</v>
      </c>
      <c r="K19">
        <v>142.31809999999999</v>
      </c>
      <c r="L19">
        <v>47.283619999999999</v>
      </c>
      <c r="M19">
        <v>112.45</v>
      </c>
      <c r="N19">
        <v>31.025839999999999</v>
      </c>
      <c r="O19">
        <v>35.276449999999997</v>
      </c>
      <c r="P19">
        <v>23.268239999999999</v>
      </c>
      <c r="Q19">
        <v>225.90715</v>
      </c>
      <c r="R19">
        <v>129.41186999999999</v>
      </c>
      <c r="S19">
        <v>85.928849999999997</v>
      </c>
      <c r="T19">
        <v>54.504330000000003</v>
      </c>
      <c r="U19">
        <v>32.72</v>
      </c>
      <c r="V19">
        <v>27.868649999999999</v>
      </c>
      <c r="W19">
        <v>10.257490000000001</v>
      </c>
      <c r="X19">
        <v>145.86147</v>
      </c>
      <c r="Y19">
        <v>73.411190000000005</v>
      </c>
      <c r="Z19">
        <v>9.43</v>
      </c>
      <c r="AA19">
        <v>33.959269999999997</v>
      </c>
      <c r="AB19">
        <v>21.11665</v>
      </c>
      <c r="AC19">
        <v>43.974119999999999</v>
      </c>
      <c r="AD19">
        <v>151.53998999999999</v>
      </c>
      <c r="AE19">
        <v>66.736360000000005</v>
      </c>
      <c r="AF19">
        <v>22.12059</v>
      </c>
      <c r="AG19">
        <v>45.95</v>
      </c>
      <c r="AH19">
        <v>39.659680000000002</v>
      </c>
      <c r="AI19">
        <v>98.199529999999996</v>
      </c>
      <c r="AJ19">
        <v>79.143590000000003</v>
      </c>
      <c r="AK19">
        <v>74.594570000000004</v>
      </c>
      <c r="AL19">
        <v>71.954669999999993</v>
      </c>
      <c r="AM19">
        <v>69.207409999999996</v>
      </c>
      <c r="AN19">
        <v>44.0334</v>
      </c>
      <c r="AO19">
        <v>40.601230000000001</v>
      </c>
      <c r="AP19">
        <v>80.888440000000003</v>
      </c>
      <c r="AQ19">
        <v>128.47999999999999</v>
      </c>
      <c r="AR19">
        <v>19.742989999999999</v>
      </c>
      <c r="AS19">
        <v>43.3</v>
      </c>
      <c r="AT19">
        <v>23.537870000000002</v>
      </c>
      <c r="AU19">
        <v>40.261220000000002</v>
      </c>
      <c r="AV19">
        <v>22.967870000000001</v>
      </c>
      <c r="AW19">
        <v>55.70308</v>
      </c>
      <c r="AX19">
        <v>12.58634</v>
      </c>
      <c r="AY19">
        <v>38.749760000000002</v>
      </c>
      <c r="AZ19">
        <v>44.4589</v>
      </c>
      <c r="BA19">
        <v>18.40483</v>
      </c>
      <c r="BB19">
        <v>32.885010000000001</v>
      </c>
      <c r="BC19">
        <v>24.414580000000001</v>
      </c>
      <c r="BD19">
        <v>25.640720000000002</v>
      </c>
      <c r="BE19">
        <v>55.638120000000001</v>
      </c>
      <c r="BF19">
        <v>47.053750000000001</v>
      </c>
      <c r="BG19">
        <v>41.422040000000003</v>
      </c>
      <c r="BH19">
        <v>24.53</v>
      </c>
      <c r="BI19">
        <v>34.832380000000001</v>
      </c>
      <c r="BJ19">
        <v>28.002859999999998</v>
      </c>
      <c r="BK19">
        <v>10.081770000000001</v>
      </c>
      <c r="BL19">
        <v>71.96884</v>
      </c>
      <c r="BM19">
        <v>37.692500000000003</v>
      </c>
      <c r="BN19">
        <v>28.991289999999999</v>
      </c>
      <c r="BO19">
        <v>25.15971</v>
      </c>
      <c r="BP19">
        <v>17.76295</v>
      </c>
      <c r="BQ19">
        <v>26.58</v>
      </c>
      <c r="BR19">
        <v>64.193460000000002</v>
      </c>
      <c r="BS19">
        <v>17.446349999999999</v>
      </c>
      <c r="BT19">
        <v>23.797920000000001</v>
      </c>
      <c r="BU19">
        <v>13.79</v>
      </c>
      <c r="BV19">
        <v>29.506139999999998</v>
      </c>
      <c r="BW19">
        <v>28.99858</v>
      </c>
      <c r="BX19">
        <v>15.480309999999999</v>
      </c>
      <c r="BY19">
        <v>39.840000000000003</v>
      </c>
      <c r="BZ19">
        <v>32.267020000000002</v>
      </c>
      <c r="CA19">
        <v>20.42267</v>
      </c>
      <c r="CB19">
        <v>94.9756</v>
      </c>
      <c r="CC19">
        <v>68.379810000000006</v>
      </c>
      <c r="CD19">
        <v>47.625239999999998</v>
      </c>
      <c r="CE19">
        <v>42.607869999999998</v>
      </c>
      <c r="CF19">
        <v>15.14404</v>
      </c>
      <c r="CG19">
        <v>62.189950000000003</v>
      </c>
      <c r="CH19">
        <v>55.109090000000002</v>
      </c>
      <c r="CI19">
        <v>38.132040000000003</v>
      </c>
      <c r="CJ19">
        <v>7.7456300000000002</v>
      </c>
      <c r="CK19">
        <v>17.416699999999999</v>
      </c>
      <c r="CL19">
        <v>24.920940000000002</v>
      </c>
      <c r="CM19">
        <v>19.68338</v>
      </c>
      <c r="CN19">
        <v>14.90676</v>
      </c>
      <c r="CO19">
        <v>19.426680000000001</v>
      </c>
      <c r="CP19">
        <v>16.592770000000002</v>
      </c>
      <c r="CQ19">
        <v>30.052</v>
      </c>
      <c r="CR19">
        <v>30.42145</v>
      </c>
      <c r="CT19">
        <v>16.73818</v>
      </c>
      <c r="CU19">
        <v>30.848120000000002</v>
      </c>
      <c r="CV19">
        <v>37.293329999999997</v>
      </c>
      <c r="CW19">
        <v>11.162280000000001</v>
      </c>
      <c r="CX19">
        <v>23.05396</v>
      </c>
      <c r="CY19">
        <v>11.245710000000001</v>
      </c>
      <c r="CZ19">
        <v>66.164000000000001</v>
      </c>
      <c r="DA19">
        <v>15.17069</v>
      </c>
      <c r="DB19">
        <v>38.351529999999997</v>
      </c>
      <c r="DC19">
        <v>17.741</v>
      </c>
      <c r="DD19">
        <v>28.921959999999999</v>
      </c>
      <c r="DE19">
        <v>42.108559999999997</v>
      </c>
      <c r="DF19">
        <v>19.35821</v>
      </c>
      <c r="DG19">
        <v>19.660039999999999</v>
      </c>
      <c r="DH19">
        <v>8.6297599999999992</v>
      </c>
      <c r="DI19">
        <v>16.22</v>
      </c>
      <c r="DJ19">
        <v>3.2545600000000001</v>
      </c>
      <c r="DK19">
        <v>81.769760000000005</v>
      </c>
      <c r="DL19">
        <v>78.949759999999998</v>
      </c>
      <c r="DM19">
        <v>102.81658</v>
      </c>
      <c r="DN19">
        <v>135.07258999999999</v>
      </c>
      <c r="DO19">
        <v>41.969850000000001</v>
      </c>
      <c r="DP19">
        <v>85.358490000000003</v>
      </c>
      <c r="DQ19">
        <v>147.20535000000001</v>
      </c>
      <c r="DR19">
        <v>103.13642</v>
      </c>
      <c r="DS19">
        <v>100.69379000000001</v>
      </c>
      <c r="DT19">
        <v>28.871040000000001</v>
      </c>
      <c r="DU19">
        <v>2002.16003</v>
      </c>
    </row>
    <row r="20" spans="1:125" x14ac:dyDescent="0.25">
      <c r="A20" s="1">
        <v>42033</v>
      </c>
      <c r="B20">
        <v>203.28804</v>
      </c>
      <c r="C20">
        <v>97.993279999999999</v>
      </c>
      <c r="D20">
        <v>85.928110000000004</v>
      </c>
      <c r="E20">
        <v>202.65192999999999</v>
      </c>
      <c r="F20">
        <v>78.795339999999996</v>
      </c>
      <c r="G20">
        <v>82.893680000000003</v>
      </c>
      <c r="H20">
        <v>173.65753000000001</v>
      </c>
      <c r="I20">
        <v>45.847859999999997</v>
      </c>
      <c r="J20">
        <v>80.321119999999993</v>
      </c>
      <c r="K20">
        <v>142.77597</v>
      </c>
      <c r="L20">
        <v>47.352739999999997</v>
      </c>
      <c r="M20">
        <v>112.54</v>
      </c>
      <c r="N20">
        <v>30.757429999999999</v>
      </c>
      <c r="O20">
        <v>35.11777</v>
      </c>
      <c r="P20">
        <v>23.406860000000002</v>
      </c>
      <c r="Q20">
        <v>228.10352</v>
      </c>
      <c r="R20">
        <v>129.00377</v>
      </c>
      <c r="S20">
        <v>86.266260000000003</v>
      </c>
      <c r="T20">
        <v>54.731630000000003</v>
      </c>
      <c r="U20">
        <v>32.99</v>
      </c>
      <c r="V20">
        <v>28.037130000000001</v>
      </c>
      <c r="W20">
        <v>10.257490000000001</v>
      </c>
      <c r="X20">
        <v>146.50754000000001</v>
      </c>
      <c r="Y20">
        <v>73.125</v>
      </c>
      <c r="Z20">
        <v>9.44</v>
      </c>
      <c r="AA20">
        <v>33.681640000000002</v>
      </c>
      <c r="AB20">
        <v>21.087250000000001</v>
      </c>
      <c r="AC20">
        <v>44.271180000000001</v>
      </c>
      <c r="AD20">
        <v>150.74001000000001</v>
      </c>
      <c r="AE20">
        <v>66.895179999999996</v>
      </c>
      <c r="AF20">
        <v>22.229700000000001</v>
      </c>
      <c r="AG20">
        <v>46.06</v>
      </c>
      <c r="AH20">
        <v>40.153329999999997</v>
      </c>
      <c r="AI20">
        <v>98.566730000000007</v>
      </c>
      <c r="AJ20">
        <v>78.677800000000005</v>
      </c>
      <c r="AK20">
        <v>75.918430000000001</v>
      </c>
      <c r="AL20">
        <v>72.122290000000007</v>
      </c>
      <c r="AM20">
        <v>69.376170000000002</v>
      </c>
      <c r="AN20">
        <v>44.241529999999997</v>
      </c>
      <c r="AO20">
        <v>40.49203</v>
      </c>
      <c r="AP20">
        <v>79.898610000000005</v>
      </c>
      <c r="AQ20">
        <v>130.50998999999999</v>
      </c>
      <c r="AR20">
        <v>19.891580000000001</v>
      </c>
      <c r="AS20">
        <v>43.32</v>
      </c>
      <c r="AT20">
        <v>23.577079999999999</v>
      </c>
      <c r="AU20">
        <v>40.87303</v>
      </c>
      <c r="AV20">
        <v>23.17409</v>
      </c>
      <c r="AW20">
        <v>55.841450000000002</v>
      </c>
      <c r="AX20">
        <v>12.724320000000001</v>
      </c>
      <c r="AY20">
        <v>39.253140000000002</v>
      </c>
      <c r="AZ20">
        <v>44.191189999999999</v>
      </c>
      <c r="BA20">
        <v>18.610309999999998</v>
      </c>
      <c r="BB20">
        <v>33.367319999999999</v>
      </c>
      <c r="BC20">
        <v>24.562850000000001</v>
      </c>
      <c r="BD20">
        <v>25.601330000000001</v>
      </c>
      <c r="BE20">
        <v>55.677849999999999</v>
      </c>
      <c r="BF20">
        <v>47.301499999999997</v>
      </c>
      <c r="BG20">
        <v>41.521059999999999</v>
      </c>
      <c r="BH20">
        <v>24.7</v>
      </c>
      <c r="BI20">
        <v>34.871949999999998</v>
      </c>
      <c r="BJ20">
        <v>28.140999999999998</v>
      </c>
      <c r="BK20">
        <v>10.101290000000001</v>
      </c>
      <c r="BL20">
        <v>71.573300000000003</v>
      </c>
      <c r="BM20">
        <v>38.039119999999997</v>
      </c>
      <c r="BN20">
        <v>29.011140000000001</v>
      </c>
      <c r="BO20">
        <v>25.09019</v>
      </c>
      <c r="BP20">
        <v>17.861910000000002</v>
      </c>
      <c r="BQ20">
        <v>26.65</v>
      </c>
      <c r="BR20">
        <v>64.718180000000004</v>
      </c>
      <c r="BS20">
        <v>17.655709999999999</v>
      </c>
      <c r="BT20">
        <v>24.03511</v>
      </c>
      <c r="BU20">
        <v>13.8</v>
      </c>
      <c r="BV20">
        <v>29.535830000000001</v>
      </c>
      <c r="BW20">
        <v>29.08775</v>
      </c>
      <c r="BX20">
        <v>15.43178</v>
      </c>
      <c r="BY20">
        <v>39.83</v>
      </c>
      <c r="BZ20">
        <v>32.453940000000003</v>
      </c>
      <c r="CA20">
        <v>20.600259999999999</v>
      </c>
      <c r="CB20">
        <v>95.491330000000005</v>
      </c>
      <c r="CC20">
        <v>68.944280000000006</v>
      </c>
      <c r="CD20">
        <v>48.121850000000002</v>
      </c>
      <c r="CE20">
        <v>43.553829999999998</v>
      </c>
      <c r="CF20">
        <v>15.38036</v>
      </c>
      <c r="CG20">
        <v>61.484940000000002</v>
      </c>
      <c r="CH20">
        <v>55.752189999999999</v>
      </c>
      <c r="CI20">
        <v>38.211399999999998</v>
      </c>
      <c r="CJ20">
        <v>7.7163599999999999</v>
      </c>
      <c r="CK20">
        <v>17.625350000000001</v>
      </c>
      <c r="CL20">
        <v>24.891359999999999</v>
      </c>
      <c r="CM20">
        <v>19.584520000000001</v>
      </c>
      <c r="CN20">
        <v>14.966229999999999</v>
      </c>
      <c r="CO20">
        <v>19.605360000000001</v>
      </c>
      <c r="CP20">
        <v>16.731459999999998</v>
      </c>
      <c r="CQ20">
        <v>30.131239999999998</v>
      </c>
      <c r="CR20">
        <v>30.391760000000001</v>
      </c>
      <c r="CT20">
        <v>16.758120000000002</v>
      </c>
      <c r="CU20">
        <v>30.85802</v>
      </c>
      <c r="CV20">
        <v>37.796900000000001</v>
      </c>
      <c r="CW20">
        <v>11.17221</v>
      </c>
      <c r="CX20">
        <v>23.87696</v>
      </c>
      <c r="CY20">
        <v>11.47181</v>
      </c>
      <c r="CZ20">
        <v>65.827290000000005</v>
      </c>
      <c r="DA20">
        <v>15.1221</v>
      </c>
      <c r="DB20">
        <v>39.350270000000002</v>
      </c>
      <c r="DC20">
        <v>17.779920000000001</v>
      </c>
      <c r="DD20">
        <v>29.001059999999999</v>
      </c>
      <c r="DE20">
        <v>40.077919999999999</v>
      </c>
      <c r="DF20">
        <v>19.3979</v>
      </c>
      <c r="DG20">
        <v>19.738800000000001</v>
      </c>
      <c r="DH20">
        <v>8.6007400000000001</v>
      </c>
      <c r="DI20">
        <v>16.48</v>
      </c>
      <c r="DJ20">
        <v>3.2353100000000001</v>
      </c>
      <c r="DK20">
        <v>81.908619999999999</v>
      </c>
      <c r="DL20">
        <v>79.717330000000004</v>
      </c>
      <c r="DM20">
        <v>104.06121</v>
      </c>
      <c r="DN20">
        <v>136.41853</v>
      </c>
      <c r="DO20">
        <v>42.0593</v>
      </c>
      <c r="DP20">
        <v>86.135559999999998</v>
      </c>
      <c r="DQ20">
        <v>148.59268</v>
      </c>
      <c r="DR20">
        <v>104.17317</v>
      </c>
      <c r="DS20">
        <v>101.72108</v>
      </c>
      <c r="DT20">
        <v>28.811340000000001</v>
      </c>
      <c r="DU20">
        <v>2021.25</v>
      </c>
    </row>
    <row r="21" spans="1:125" x14ac:dyDescent="0.25">
      <c r="A21" s="1">
        <v>42034</v>
      </c>
      <c r="B21">
        <v>197.2319</v>
      </c>
      <c r="C21">
        <v>96.529650000000004</v>
      </c>
      <c r="D21">
        <v>85.680509999999998</v>
      </c>
      <c r="E21">
        <v>199.32715999999999</v>
      </c>
      <c r="F21">
        <v>77.077219999999997</v>
      </c>
      <c r="G21">
        <v>81.121769999999998</v>
      </c>
      <c r="H21">
        <v>171.76111</v>
      </c>
      <c r="I21">
        <v>44.757190000000001</v>
      </c>
      <c r="J21">
        <v>79.189980000000006</v>
      </c>
      <c r="K21">
        <v>138.15745999999999</v>
      </c>
      <c r="L21">
        <v>46.700960000000002</v>
      </c>
      <c r="M21">
        <v>110.44</v>
      </c>
      <c r="N21">
        <v>30.001919999999998</v>
      </c>
      <c r="O21">
        <v>35.554139999999997</v>
      </c>
      <c r="P21">
        <v>22.664259999999999</v>
      </c>
      <c r="Q21">
        <v>224.65492</v>
      </c>
      <c r="R21">
        <v>125.41065999999999</v>
      </c>
      <c r="S21">
        <v>85.353290000000001</v>
      </c>
      <c r="T21">
        <v>53.907780000000002</v>
      </c>
      <c r="U21">
        <v>32.340000000000003</v>
      </c>
      <c r="V21">
        <v>27.402850000000001</v>
      </c>
      <c r="W21">
        <v>10.26721</v>
      </c>
      <c r="X21">
        <v>142.89952</v>
      </c>
      <c r="Y21">
        <v>71.980260000000001</v>
      </c>
      <c r="Z21">
        <v>9.27</v>
      </c>
      <c r="AA21">
        <v>32.977670000000003</v>
      </c>
      <c r="AB21">
        <v>21.11665</v>
      </c>
      <c r="AC21">
        <v>44.083039999999997</v>
      </c>
      <c r="AD21">
        <v>147.08000000000001</v>
      </c>
      <c r="AE21">
        <v>65.515389999999996</v>
      </c>
      <c r="AF21">
        <v>21.65437</v>
      </c>
      <c r="AG21">
        <v>46.5</v>
      </c>
      <c r="AH21">
        <v>39.333869999999997</v>
      </c>
      <c r="AI21">
        <v>96.780379999999994</v>
      </c>
      <c r="AJ21">
        <v>76.358800000000002</v>
      </c>
      <c r="AK21">
        <v>73.808199999999999</v>
      </c>
      <c r="AL21">
        <v>70.8108</v>
      </c>
      <c r="AM21">
        <v>68.065700000000007</v>
      </c>
      <c r="AN21">
        <v>43.468490000000003</v>
      </c>
      <c r="AO21">
        <v>39.568820000000002</v>
      </c>
      <c r="AP21">
        <v>78.512860000000003</v>
      </c>
      <c r="AQ21">
        <v>130.63</v>
      </c>
      <c r="AR21">
        <v>19.416080000000001</v>
      </c>
      <c r="AS21">
        <v>42.84</v>
      </c>
      <c r="AT21">
        <v>23.459440000000001</v>
      </c>
      <c r="AU21">
        <v>39.76782</v>
      </c>
      <c r="AV21">
        <v>22.869679999999999</v>
      </c>
      <c r="AW21">
        <v>55.367040000000003</v>
      </c>
      <c r="AX21">
        <v>12.675039999999999</v>
      </c>
      <c r="AY21">
        <v>38.808979999999998</v>
      </c>
      <c r="AZ21">
        <v>43.586370000000002</v>
      </c>
      <c r="BA21">
        <v>18.502680000000002</v>
      </c>
      <c r="BB21">
        <v>32.0779</v>
      </c>
      <c r="BC21">
        <v>24.167470000000002</v>
      </c>
      <c r="BD21">
        <v>25.749030000000001</v>
      </c>
      <c r="BE21">
        <v>54.366619999999998</v>
      </c>
      <c r="BF21">
        <v>46.578049999999998</v>
      </c>
      <c r="BG21">
        <v>40.065399999999997</v>
      </c>
      <c r="BH21">
        <v>24.5</v>
      </c>
      <c r="BI21">
        <v>33.704610000000002</v>
      </c>
      <c r="BJ21">
        <v>27.97326</v>
      </c>
      <c r="BK21">
        <v>10.072010000000001</v>
      </c>
      <c r="BL21">
        <v>69.714259999999996</v>
      </c>
      <c r="BM21">
        <v>37.118099999999998</v>
      </c>
      <c r="BN21">
        <v>28.276430000000001</v>
      </c>
      <c r="BO21">
        <v>24.474350000000001</v>
      </c>
      <c r="BP21">
        <v>17.505659999999999</v>
      </c>
      <c r="BQ21">
        <v>26.35</v>
      </c>
      <c r="BR21">
        <v>64.411259999999999</v>
      </c>
      <c r="BS21">
        <v>16.997730000000001</v>
      </c>
      <c r="BT21">
        <v>24.183350000000001</v>
      </c>
      <c r="BU21">
        <v>13.42</v>
      </c>
      <c r="BV21">
        <v>29.159700000000001</v>
      </c>
      <c r="BW21">
        <v>29.077839999999998</v>
      </c>
      <c r="BX21">
        <v>15.23767</v>
      </c>
      <c r="BY21">
        <v>39.35</v>
      </c>
      <c r="BZ21">
        <v>32.099789999999999</v>
      </c>
      <c r="CA21">
        <v>20.34375</v>
      </c>
      <c r="CB21">
        <v>93.973870000000005</v>
      </c>
      <c r="CC21">
        <v>67.072620000000001</v>
      </c>
      <c r="CD21">
        <v>46.125459999999997</v>
      </c>
      <c r="CE21">
        <v>42.883769999999998</v>
      </c>
      <c r="CF21">
        <v>15.1342</v>
      </c>
      <c r="CG21">
        <v>60.323160000000001</v>
      </c>
      <c r="CH21">
        <v>54.31758</v>
      </c>
      <c r="CI21">
        <v>37.45749</v>
      </c>
      <c r="CJ21">
        <v>7.6480800000000002</v>
      </c>
      <c r="CK21">
        <v>17.565729999999999</v>
      </c>
      <c r="CL21">
        <v>24.694199999999999</v>
      </c>
      <c r="CM21">
        <v>19.30771</v>
      </c>
      <c r="CN21">
        <v>14.40128</v>
      </c>
      <c r="CO21">
        <v>19.208290000000002</v>
      </c>
      <c r="CP21">
        <v>16.454090000000001</v>
      </c>
      <c r="CQ21">
        <v>29.715219999999999</v>
      </c>
      <c r="CR21">
        <v>29.778189999999999</v>
      </c>
      <c r="CT21">
        <v>16.638490000000001</v>
      </c>
      <c r="CU21">
        <v>30.263839999999998</v>
      </c>
      <c r="CV21">
        <v>36.789769999999997</v>
      </c>
      <c r="CW21">
        <v>10.96367</v>
      </c>
      <c r="CX21">
        <v>23.539829999999998</v>
      </c>
      <c r="CY21">
        <v>11.21622</v>
      </c>
      <c r="CZ21">
        <v>64.014979999999994</v>
      </c>
      <c r="DA21">
        <v>14.908289999999999</v>
      </c>
      <c r="DB21">
        <v>38.2117</v>
      </c>
      <c r="DC21">
        <v>17.692340000000002</v>
      </c>
      <c r="DD21">
        <v>28.388020000000001</v>
      </c>
      <c r="DE21">
        <v>39.48359</v>
      </c>
      <c r="DF21">
        <v>19.35821</v>
      </c>
      <c r="DG21">
        <v>19.62067</v>
      </c>
      <c r="DH21">
        <v>8.5523600000000002</v>
      </c>
      <c r="DI21">
        <v>16.16</v>
      </c>
      <c r="DJ21">
        <v>3.18716</v>
      </c>
      <c r="DK21">
        <v>80.569599999999994</v>
      </c>
      <c r="DL21">
        <v>79.597700000000003</v>
      </c>
      <c r="DM21">
        <v>102.09967</v>
      </c>
      <c r="DN21">
        <v>134.51428000000001</v>
      </c>
      <c r="DO21">
        <v>42.45684</v>
      </c>
      <c r="DP21">
        <v>84.870329999999996</v>
      </c>
      <c r="DQ21">
        <v>146.42686</v>
      </c>
      <c r="DR21">
        <v>102.63799</v>
      </c>
      <c r="DS21">
        <v>100.09538000000001</v>
      </c>
      <c r="DT21">
        <v>28.3935</v>
      </c>
      <c r="DU21">
        <v>1994.98999</v>
      </c>
    </row>
    <row r="22" spans="1:125" x14ac:dyDescent="0.25">
      <c r="A22" s="1">
        <v>42037</v>
      </c>
      <c r="B22">
        <v>197.97651999999999</v>
      </c>
      <c r="C22">
        <v>97.425749999999994</v>
      </c>
      <c r="D22">
        <v>85.531940000000006</v>
      </c>
      <c r="E22">
        <v>200.23032000000001</v>
      </c>
      <c r="F22">
        <v>76.570719999999994</v>
      </c>
      <c r="G22">
        <v>81.121769999999998</v>
      </c>
      <c r="H22">
        <v>171.42350999999999</v>
      </c>
      <c r="I22">
        <v>44.767110000000002</v>
      </c>
      <c r="J22">
        <v>79.170140000000004</v>
      </c>
      <c r="K22">
        <v>139.56093000000001</v>
      </c>
      <c r="L22">
        <v>46.592329999999997</v>
      </c>
      <c r="M22">
        <v>111.05</v>
      </c>
      <c r="N22">
        <v>29.743449999999999</v>
      </c>
      <c r="O22">
        <v>34.949179999999998</v>
      </c>
      <c r="P22">
        <v>22.75337</v>
      </c>
      <c r="Q22">
        <v>224.98289</v>
      </c>
      <c r="R22">
        <v>125.64954</v>
      </c>
      <c r="S22">
        <v>86.375420000000005</v>
      </c>
      <c r="T22">
        <v>53.143479999999997</v>
      </c>
      <c r="U22">
        <v>32.57</v>
      </c>
      <c r="V22">
        <v>27.52178</v>
      </c>
      <c r="W22">
        <v>10.1797</v>
      </c>
      <c r="X22">
        <v>142.98896999999999</v>
      </c>
      <c r="Y22">
        <v>72.276309999999995</v>
      </c>
      <c r="Z22">
        <v>9.32</v>
      </c>
      <c r="AA22">
        <v>32.997500000000002</v>
      </c>
      <c r="AB22">
        <v>21.018660000000001</v>
      </c>
      <c r="AC22">
        <v>43.944420000000001</v>
      </c>
      <c r="AD22">
        <v>145.06</v>
      </c>
      <c r="AE22">
        <v>65.664289999999994</v>
      </c>
      <c r="AF22">
        <v>21.594850000000001</v>
      </c>
      <c r="AG22">
        <v>46.86</v>
      </c>
      <c r="AH22">
        <v>39.166029999999999</v>
      </c>
      <c r="AI22">
        <v>96.214699999999993</v>
      </c>
      <c r="AJ22">
        <v>75.982200000000006</v>
      </c>
      <c r="AK22">
        <v>73.957509999999999</v>
      </c>
      <c r="AL22">
        <v>69.923330000000007</v>
      </c>
      <c r="AM22">
        <v>67.996200000000002</v>
      </c>
      <c r="AN22">
        <v>42.745010000000001</v>
      </c>
      <c r="AO22">
        <v>39.578749999999999</v>
      </c>
      <c r="AP22">
        <v>78.760310000000004</v>
      </c>
      <c r="AQ22">
        <v>132.07001</v>
      </c>
      <c r="AR22">
        <v>19.505240000000001</v>
      </c>
      <c r="AS22">
        <v>42.48</v>
      </c>
      <c r="AT22">
        <v>23.557469999999999</v>
      </c>
      <c r="AU22">
        <v>39.570459999999997</v>
      </c>
      <c r="AV22">
        <v>22.673290000000001</v>
      </c>
      <c r="AW22">
        <v>55.564709999999998</v>
      </c>
      <c r="AX22">
        <v>12.60605</v>
      </c>
      <c r="AY22">
        <v>38.739890000000003</v>
      </c>
      <c r="AZ22">
        <v>43.784680000000002</v>
      </c>
      <c r="BA22">
        <v>18.37548</v>
      </c>
      <c r="BB22">
        <v>31.634969999999999</v>
      </c>
      <c r="BC22">
        <v>23.861049999999999</v>
      </c>
      <c r="BD22">
        <v>25.70965</v>
      </c>
      <c r="BE22">
        <v>54.565289999999997</v>
      </c>
      <c r="BF22">
        <v>46.66724</v>
      </c>
      <c r="BG22">
        <v>39.867339999999999</v>
      </c>
      <c r="BH22">
        <v>24.7</v>
      </c>
      <c r="BI22">
        <v>33.15061</v>
      </c>
      <c r="BJ22">
        <v>28.338339999999999</v>
      </c>
      <c r="BK22">
        <v>10.0525</v>
      </c>
      <c r="BL22">
        <v>70.238339999999994</v>
      </c>
      <c r="BM22">
        <v>36.840809999999998</v>
      </c>
      <c r="BN22">
        <v>27.86936</v>
      </c>
      <c r="BO22">
        <v>24.494219999999999</v>
      </c>
      <c r="BP22">
        <v>17.446290000000001</v>
      </c>
      <c r="BQ22">
        <v>26.49</v>
      </c>
      <c r="BR22">
        <v>64.064760000000007</v>
      </c>
      <c r="BS22">
        <v>16.8781</v>
      </c>
      <c r="BT22">
        <v>24.31183</v>
      </c>
      <c r="BU22">
        <v>13.19</v>
      </c>
      <c r="BV22">
        <v>28.74399</v>
      </c>
      <c r="BW22">
        <v>29.176909999999999</v>
      </c>
      <c r="BX22">
        <v>14.89798</v>
      </c>
      <c r="BY22">
        <v>39.36</v>
      </c>
      <c r="BZ22">
        <v>32.414589999999997</v>
      </c>
      <c r="CA22">
        <v>20.225349999999999</v>
      </c>
      <c r="CB22">
        <v>94.182149999999993</v>
      </c>
      <c r="CC22">
        <v>66.527959999999993</v>
      </c>
      <c r="CD22">
        <v>45.81756</v>
      </c>
      <c r="CE22">
        <v>42.755670000000002</v>
      </c>
      <c r="CF22">
        <v>14.85849</v>
      </c>
      <c r="CG22">
        <v>60.005409999999998</v>
      </c>
      <c r="CH22">
        <v>53.71405</v>
      </c>
      <c r="CI22">
        <v>37.18965</v>
      </c>
      <c r="CJ22">
        <v>7.58955</v>
      </c>
      <c r="CK22">
        <v>17.396830000000001</v>
      </c>
      <c r="CL22">
        <v>24.6252</v>
      </c>
      <c r="CM22">
        <v>19.149529999999999</v>
      </c>
      <c r="CN22">
        <v>14.19314</v>
      </c>
      <c r="CO22">
        <v>19.109030000000001</v>
      </c>
      <c r="CP22">
        <v>16.414459999999998</v>
      </c>
      <c r="CQ22">
        <v>29.388359999999999</v>
      </c>
      <c r="CR22">
        <v>29.718810000000001</v>
      </c>
      <c r="CT22">
        <v>16.239719999999998</v>
      </c>
      <c r="CU22">
        <v>29.738980000000002</v>
      </c>
      <c r="CV22">
        <v>36.592300000000002</v>
      </c>
      <c r="CW22">
        <v>10.993460000000001</v>
      </c>
      <c r="CX22">
        <v>23.430759999999999</v>
      </c>
      <c r="CY22">
        <v>11.09826</v>
      </c>
      <c r="CZ22">
        <v>63.024650000000001</v>
      </c>
      <c r="DA22">
        <v>14.87914</v>
      </c>
      <c r="DB22">
        <v>38.441409999999998</v>
      </c>
      <c r="DC22">
        <v>17.468509999999998</v>
      </c>
      <c r="DD22">
        <v>28.18037</v>
      </c>
      <c r="DE22">
        <v>39.55292</v>
      </c>
      <c r="DF22">
        <v>19.368130000000001</v>
      </c>
      <c r="DG22">
        <v>19.630510000000001</v>
      </c>
      <c r="DH22">
        <v>8.3104999999999993</v>
      </c>
      <c r="DI22">
        <v>16.37</v>
      </c>
      <c r="DJ22">
        <v>2.99458</v>
      </c>
      <c r="DK22">
        <v>80.311710000000005</v>
      </c>
      <c r="DL22">
        <v>80.315430000000006</v>
      </c>
      <c r="DM22">
        <v>103.50362</v>
      </c>
      <c r="DN22">
        <v>135.4016</v>
      </c>
      <c r="DO22">
        <v>43.728949999999998</v>
      </c>
      <c r="DP22">
        <v>86.006050000000002</v>
      </c>
      <c r="DQ22">
        <v>146.98578000000001</v>
      </c>
      <c r="DR22">
        <v>104.27285999999999</v>
      </c>
      <c r="DS22">
        <v>101.02293</v>
      </c>
      <c r="DT22">
        <v>28.98047</v>
      </c>
      <c r="DU22">
        <v>2020.84998</v>
      </c>
    </row>
    <row r="23" spans="1:125" x14ac:dyDescent="0.25">
      <c r="A23" s="1">
        <v>42038</v>
      </c>
      <c r="B23">
        <v>198.65161000000001</v>
      </c>
      <c r="C23">
        <v>98.66037</v>
      </c>
      <c r="D23">
        <v>86.403499999999994</v>
      </c>
      <c r="E23">
        <v>201.50067000000001</v>
      </c>
      <c r="F23">
        <v>77.454610000000002</v>
      </c>
      <c r="G23">
        <v>80.933689999999999</v>
      </c>
      <c r="H23">
        <v>172.4462</v>
      </c>
      <c r="I23">
        <v>44.836509999999997</v>
      </c>
      <c r="J23">
        <v>79.110600000000005</v>
      </c>
      <c r="K23">
        <v>141.15351999999999</v>
      </c>
      <c r="L23">
        <v>46.226939999999999</v>
      </c>
      <c r="M23">
        <v>112.01</v>
      </c>
      <c r="N23">
        <v>30.34985</v>
      </c>
      <c r="O23">
        <v>35.276449999999997</v>
      </c>
      <c r="P23">
        <v>23.080120000000001</v>
      </c>
      <c r="Q23">
        <v>226.98048</v>
      </c>
      <c r="R23">
        <v>127.01313</v>
      </c>
      <c r="S23">
        <v>87.715109999999996</v>
      </c>
      <c r="T23">
        <v>52.905259999999998</v>
      </c>
      <c r="U23">
        <v>33.68</v>
      </c>
      <c r="V23">
        <v>27.809180000000001</v>
      </c>
      <c r="W23">
        <v>10.306100000000001</v>
      </c>
      <c r="X23">
        <v>144.63892999999999</v>
      </c>
      <c r="Y23">
        <v>72.394739999999999</v>
      </c>
      <c r="Z23">
        <v>9.5299999999999994</v>
      </c>
      <c r="AA23">
        <v>33.096649999999997</v>
      </c>
      <c r="AB23">
        <v>21.293030000000002</v>
      </c>
      <c r="AC23">
        <v>44.360289999999999</v>
      </c>
      <c r="AD23">
        <v>159.92999</v>
      </c>
      <c r="AE23">
        <v>66.18047</v>
      </c>
      <c r="AF23">
        <v>21.71388</v>
      </c>
      <c r="AG23">
        <v>47.5</v>
      </c>
      <c r="AH23">
        <v>39.689300000000003</v>
      </c>
      <c r="AI23">
        <v>96.284170000000003</v>
      </c>
      <c r="AJ23">
        <v>76.854309999999998</v>
      </c>
      <c r="AK23">
        <v>74.694100000000006</v>
      </c>
      <c r="AL23">
        <v>70.337490000000003</v>
      </c>
      <c r="AM23">
        <v>69.028700000000001</v>
      </c>
      <c r="AN23">
        <v>43.250450000000001</v>
      </c>
      <c r="AO23">
        <v>39.767359999999996</v>
      </c>
      <c r="AP23">
        <v>78.463359999999994</v>
      </c>
      <c r="AQ23">
        <v>135.62</v>
      </c>
      <c r="AR23">
        <v>19.733080000000001</v>
      </c>
      <c r="AS23">
        <v>42.36</v>
      </c>
      <c r="AT23">
        <v>23.71433</v>
      </c>
      <c r="AU23">
        <v>39.136270000000003</v>
      </c>
      <c r="AV23">
        <v>22.8795</v>
      </c>
      <c r="AW23">
        <v>56.137949999999996</v>
      </c>
      <c r="AX23">
        <v>12.71447</v>
      </c>
      <c r="AY23">
        <v>39.23339</v>
      </c>
      <c r="AZ23">
        <v>44.349829999999997</v>
      </c>
      <c r="BA23">
        <v>18.453749999999999</v>
      </c>
      <c r="BB23">
        <v>32.156640000000003</v>
      </c>
      <c r="BC23">
        <v>23.950009999999999</v>
      </c>
      <c r="BD23">
        <v>25.8475</v>
      </c>
      <c r="BE23">
        <v>55.121569999999998</v>
      </c>
      <c r="BF23">
        <v>47.707819999999998</v>
      </c>
      <c r="BG23">
        <v>40.926909999999999</v>
      </c>
      <c r="BH23">
        <v>25.05</v>
      </c>
      <c r="BI23">
        <v>34.14978</v>
      </c>
      <c r="BJ23">
        <v>28.604749999999999</v>
      </c>
      <c r="BK23">
        <v>10.111050000000001</v>
      </c>
      <c r="BL23">
        <v>71.19753</v>
      </c>
      <c r="BM23">
        <v>37.563760000000002</v>
      </c>
      <c r="BN23">
        <v>28.544499999999999</v>
      </c>
      <c r="BO23">
        <v>24.64321</v>
      </c>
      <c r="BP23">
        <v>17.574929999999998</v>
      </c>
      <c r="BQ23">
        <v>26.69</v>
      </c>
      <c r="BR23">
        <v>64.391459999999995</v>
      </c>
      <c r="BS23">
        <v>17.336690000000001</v>
      </c>
      <c r="BT23">
        <v>24.479839999999999</v>
      </c>
      <c r="BU23">
        <v>13.25</v>
      </c>
      <c r="BV23">
        <v>28.674700000000001</v>
      </c>
      <c r="BW23">
        <v>29.41469</v>
      </c>
      <c r="BX23">
        <v>15.18914</v>
      </c>
      <c r="BY23">
        <v>39.82</v>
      </c>
      <c r="BZ23">
        <v>33.191749999999999</v>
      </c>
      <c r="CA23">
        <v>20.58053</v>
      </c>
      <c r="CB23">
        <v>95.322730000000007</v>
      </c>
      <c r="CC23">
        <v>67.973789999999994</v>
      </c>
      <c r="CD23">
        <v>47.029299999999999</v>
      </c>
      <c r="CE23">
        <v>43.662230000000001</v>
      </c>
      <c r="CF23">
        <v>14.976649999999999</v>
      </c>
      <c r="CG23">
        <v>59.975619999999999</v>
      </c>
      <c r="CH23">
        <v>55.564210000000003</v>
      </c>
      <c r="CI23">
        <v>37.38805</v>
      </c>
      <c r="CJ23">
        <v>7.6871</v>
      </c>
      <c r="CK23">
        <v>17.277609999999999</v>
      </c>
      <c r="CL23">
        <v>24.723780000000001</v>
      </c>
      <c r="CM23">
        <v>19.268160000000002</v>
      </c>
      <c r="CN23">
        <v>14.59951</v>
      </c>
      <c r="CO23">
        <v>19.377050000000001</v>
      </c>
      <c r="CP23">
        <v>16.58287</v>
      </c>
      <c r="CQ23">
        <v>29.96285</v>
      </c>
      <c r="CR23">
        <v>29.847460000000002</v>
      </c>
      <c r="CT23">
        <v>16.379290000000001</v>
      </c>
      <c r="CU23">
        <v>30.045970000000001</v>
      </c>
      <c r="CV23">
        <v>36.503430000000002</v>
      </c>
      <c r="CW23">
        <v>11.49</v>
      </c>
      <c r="CX23">
        <v>23.837299999999999</v>
      </c>
      <c r="CY23">
        <v>11.3047</v>
      </c>
      <c r="CZ23">
        <v>62.361130000000003</v>
      </c>
      <c r="DA23">
        <v>15.04435</v>
      </c>
      <c r="DB23">
        <v>40.039389999999997</v>
      </c>
      <c r="DC23">
        <v>17.67287</v>
      </c>
      <c r="DD23">
        <v>28.635210000000001</v>
      </c>
      <c r="DE23">
        <v>39.612360000000002</v>
      </c>
      <c r="DF23">
        <v>19.774940000000001</v>
      </c>
      <c r="DG23">
        <v>19.886469999999999</v>
      </c>
      <c r="DH23">
        <v>8.4265899999999991</v>
      </c>
      <c r="DI23">
        <v>16.68</v>
      </c>
      <c r="DJ23">
        <v>3.0234700000000001</v>
      </c>
      <c r="DK23">
        <v>81.055610000000001</v>
      </c>
      <c r="DL23">
        <v>82.378889999999998</v>
      </c>
      <c r="DM23">
        <v>104.66858999999999</v>
      </c>
      <c r="DN23">
        <v>137.87414999999999</v>
      </c>
      <c r="DO23">
        <v>45.001060000000003</v>
      </c>
      <c r="DP23">
        <v>87.450609999999998</v>
      </c>
      <c r="DQ23">
        <v>147.88403</v>
      </c>
      <c r="DR23">
        <v>106.17689</v>
      </c>
      <c r="DS23">
        <v>102.13</v>
      </c>
      <c r="DT23">
        <v>29.69678</v>
      </c>
      <c r="DU23">
        <v>2050.0300299999999</v>
      </c>
    </row>
    <row r="24" spans="1:125" x14ac:dyDescent="0.25">
      <c r="A24" s="1">
        <v>42039</v>
      </c>
      <c r="B24">
        <v>200.37909999999999</v>
      </c>
      <c r="C24">
        <v>97.425749999999994</v>
      </c>
      <c r="D24">
        <v>85.442800000000005</v>
      </c>
      <c r="E24">
        <v>201.13345000000001</v>
      </c>
      <c r="F24">
        <v>78.398089999999996</v>
      </c>
      <c r="G24">
        <v>79.904200000000003</v>
      </c>
      <c r="H24">
        <v>172.10861</v>
      </c>
      <c r="I24">
        <v>44.786929999999998</v>
      </c>
      <c r="J24">
        <v>77.959609999999998</v>
      </c>
      <c r="K24">
        <v>140.47667000000001</v>
      </c>
      <c r="L24">
        <v>44.795000000000002</v>
      </c>
      <c r="M24">
        <v>111.58</v>
      </c>
      <c r="N24">
        <v>30.34985</v>
      </c>
      <c r="O24">
        <v>34.998759999999997</v>
      </c>
      <c r="P24">
        <v>22.842490000000002</v>
      </c>
      <c r="Q24">
        <v>226.75191000000001</v>
      </c>
      <c r="R24">
        <v>126.79416000000001</v>
      </c>
      <c r="S24">
        <v>87.407480000000007</v>
      </c>
      <c r="T24">
        <v>52.428809999999999</v>
      </c>
      <c r="U24">
        <v>33.74</v>
      </c>
      <c r="V24">
        <v>27.442489999999999</v>
      </c>
      <c r="W24">
        <v>10.150539999999999</v>
      </c>
      <c r="X24">
        <v>143.84377000000001</v>
      </c>
      <c r="Y24">
        <v>72.542760000000001</v>
      </c>
      <c r="Z24">
        <v>9.4</v>
      </c>
      <c r="AA24">
        <v>32.88843</v>
      </c>
      <c r="AB24">
        <v>20.99906</v>
      </c>
      <c r="AC24">
        <v>44.12265</v>
      </c>
      <c r="AD24">
        <v>157.38</v>
      </c>
      <c r="AE24">
        <v>66.18047</v>
      </c>
      <c r="AF24">
        <v>21.565090000000001</v>
      </c>
      <c r="AG24">
        <v>47.46</v>
      </c>
      <c r="AH24">
        <v>40.034849999999999</v>
      </c>
      <c r="AI24">
        <v>95.460470000000001</v>
      </c>
      <c r="AJ24">
        <v>76.299319999999994</v>
      </c>
      <c r="AK24">
        <v>74.315860000000001</v>
      </c>
      <c r="AL24">
        <v>70.090969999999999</v>
      </c>
      <c r="AM24">
        <v>68.472740000000002</v>
      </c>
      <c r="AN24">
        <v>42.378309999999999</v>
      </c>
      <c r="AO24">
        <v>39.826920000000001</v>
      </c>
      <c r="AP24">
        <v>77.918970000000002</v>
      </c>
      <c r="AQ24">
        <v>130.99001000000001</v>
      </c>
      <c r="AR24">
        <v>19.782609999999998</v>
      </c>
      <c r="AS24">
        <v>42.29</v>
      </c>
      <c r="AT24">
        <v>23.626100000000001</v>
      </c>
      <c r="AU24">
        <v>39.0672</v>
      </c>
      <c r="AV24">
        <v>22.162669999999999</v>
      </c>
      <c r="AW24">
        <v>56.147829999999999</v>
      </c>
      <c r="AX24">
        <v>12.675039999999999</v>
      </c>
      <c r="AY24">
        <v>38.88794</v>
      </c>
      <c r="AZ24">
        <v>44.33</v>
      </c>
      <c r="BA24">
        <v>18.346119999999999</v>
      </c>
      <c r="BB24">
        <v>32.34366</v>
      </c>
      <c r="BC24">
        <v>23.801739999999999</v>
      </c>
      <c r="BD24">
        <v>25.749030000000001</v>
      </c>
      <c r="BE24">
        <v>54.813630000000003</v>
      </c>
      <c r="BF24">
        <v>47.281680000000001</v>
      </c>
      <c r="BG24">
        <v>40.550620000000002</v>
      </c>
      <c r="BH24">
        <v>25.18</v>
      </c>
      <c r="BI24">
        <v>34.021180000000001</v>
      </c>
      <c r="BJ24">
        <v>28.634350000000001</v>
      </c>
      <c r="BK24">
        <v>10.04274</v>
      </c>
      <c r="BL24">
        <v>71.43486</v>
      </c>
      <c r="BM24">
        <v>37.137909999999998</v>
      </c>
      <c r="BN24">
        <v>28.375720000000001</v>
      </c>
      <c r="BO24">
        <v>24.752469999999999</v>
      </c>
      <c r="BP24">
        <v>17.634309999999999</v>
      </c>
      <c r="BQ24">
        <v>26.41</v>
      </c>
      <c r="BR24">
        <v>63.62914</v>
      </c>
      <c r="BS24">
        <v>17.17718</v>
      </c>
      <c r="BT24">
        <v>25.023399999999999</v>
      </c>
      <c r="BU24">
        <v>13.31</v>
      </c>
      <c r="BV24">
        <v>28.456939999999999</v>
      </c>
      <c r="BW24">
        <v>29.236350000000002</v>
      </c>
      <c r="BX24">
        <v>15.18914</v>
      </c>
      <c r="BY24">
        <v>39.299999999999997</v>
      </c>
      <c r="BZ24">
        <v>33.024509999999999</v>
      </c>
      <c r="CA24">
        <v>20.738389999999999</v>
      </c>
      <c r="CB24">
        <v>94.717730000000003</v>
      </c>
      <c r="CC24">
        <v>68.161950000000004</v>
      </c>
      <c r="CD24">
        <v>46.870379999999997</v>
      </c>
      <c r="CE24">
        <v>43.327199999999998</v>
      </c>
      <c r="CF24">
        <v>14.68126</v>
      </c>
      <c r="CG24">
        <v>60.293370000000003</v>
      </c>
      <c r="CH24">
        <v>55.564210000000003</v>
      </c>
      <c r="CI24">
        <v>37.100369999999998</v>
      </c>
      <c r="CJ24">
        <v>7.6188099999999999</v>
      </c>
      <c r="CK24">
        <v>17.188189999999999</v>
      </c>
      <c r="CL24">
        <v>24.457609999999999</v>
      </c>
      <c r="CM24">
        <v>19.030899999999999</v>
      </c>
      <c r="CN24">
        <v>14.44092</v>
      </c>
      <c r="CO24">
        <v>19.168589999999998</v>
      </c>
      <c r="CP24">
        <v>16.51352</v>
      </c>
      <c r="CQ24">
        <v>29.92323</v>
      </c>
      <c r="CR24">
        <v>29.520879999999998</v>
      </c>
      <c r="CS24">
        <v>20.417999999999999</v>
      </c>
      <c r="CT24">
        <v>16.65842</v>
      </c>
      <c r="CU24">
        <v>29.95684</v>
      </c>
      <c r="CV24">
        <v>36.365200000000002</v>
      </c>
      <c r="CW24">
        <v>11.2</v>
      </c>
      <c r="CX24">
        <v>23.75797</v>
      </c>
      <c r="CY24">
        <v>11.21622</v>
      </c>
      <c r="CZ24">
        <v>62.30171</v>
      </c>
      <c r="DA24">
        <v>14.820830000000001</v>
      </c>
      <c r="DB24">
        <v>39.56</v>
      </c>
      <c r="DC24">
        <v>17.575559999999999</v>
      </c>
      <c r="DD24">
        <v>28.10127</v>
      </c>
      <c r="DE24">
        <v>39.473669999999998</v>
      </c>
      <c r="DF24">
        <v>19.645949999999999</v>
      </c>
      <c r="DG24">
        <v>19.984919999999999</v>
      </c>
      <c r="DH24">
        <v>8.3104999999999993</v>
      </c>
      <c r="DI24">
        <v>16.61</v>
      </c>
      <c r="DJ24">
        <v>3.0138400000000001</v>
      </c>
      <c r="DK24">
        <v>80.817570000000003</v>
      </c>
      <c r="DL24">
        <v>81.730940000000004</v>
      </c>
      <c r="DM24">
        <v>104.58893999999999</v>
      </c>
      <c r="DN24">
        <v>138.84121999999999</v>
      </c>
      <c r="DO24">
        <v>44.21593</v>
      </c>
      <c r="DP24">
        <v>87.390829999999994</v>
      </c>
      <c r="DQ24">
        <v>145.91784999999999</v>
      </c>
      <c r="DR24">
        <v>105.26973</v>
      </c>
      <c r="DS24">
        <v>102.28957</v>
      </c>
      <c r="DT24">
        <v>29.647030000000001</v>
      </c>
      <c r="DU24">
        <v>2041.51001</v>
      </c>
    </row>
    <row r="25" spans="1:125" x14ac:dyDescent="0.25">
      <c r="A25" s="1">
        <v>42040</v>
      </c>
      <c r="B25">
        <v>201.75912</v>
      </c>
      <c r="C25">
        <v>99.158199999999994</v>
      </c>
      <c r="D25">
        <v>85.898399999999995</v>
      </c>
      <c r="E25">
        <v>205.20256000000001</v>
      </c>
      <c r="F25">
        <v>79.718959999999996</v>
      </c>
      <c r="G25">
        <v>80.805000000000007</v>
      </c>
      <c r="H25">
        <v>173.75682</v>
      </c>
      <c r="I25">
        <v>45.401679999999999</v>
      </c>
      <c r="J25">
        <v>78.753399999999999</v>
      </c>
      <c r="K25">
        <v>143.12433999999999</v>
      </c>
      <c r="L25">
        <v>45.2</v>
      </c>
      <c r="M25">
        <v>113.97</v>
      </c>
      <c r="N25">
        <v>30.419440000000002</v>
      </c>
      <c r="O25">
        <v>35.216949999999997</v>
      </c>
      <c r="P25">
        <v>23.189029999999999</v>
      </c>
      <c r="Q25">
        <v>229.05759</v>
      </c>
      <c r="R25">
        <v>128.77485999999999</v>
      </c>
      <c r="S25">
        <v>88.578469999999996</v>
      </c>
      <c r="T25">
        <v>52.954889999999999</v>
      </c>
      <c r="U25">
        <v>34.78</v>
      </c>
      <c r="V25">
        <v>27.769539999999999</v>
      </c>
      <c r="W25">
        <v>10.27693</v>
      </c>
      <c r="X25">
        <v>146.1497</v>
      </c>
      <c r="Y25">
        <v>73.203950000000006</v>
      </c>
      <c r="Z25">
        <v>9.6</v>
      </c>
      <c r="AA25">
        <v>33.195799999999998</v>
      </c>
      <c r="AB25">
        <v>21.253830000000001</v>
      </c>
      <c r="AC25">
        <v>44.766269999999999</v>
      </c>
      <c r="AD25">
        <v>159</v>
      </c>
      <c r="AE25">
        <v>67.470920000000007</v>
      </c>
      <c r="AF25">
        <v>21.971789999999999</v>
      </c>
      <c r="AG25">
        <v>46.99</v>
      </c>
      <c r="AH25">
        <v>40.567990000000002</v>
      </c>
      <c r="AI25">
        <v>96.155159999999995</v>
      </c>
      <c r="AJ25">
        <v>76.566909999999993</v>
      </c>
      <c r="AK25">
        <v>75.798990000000003</v>
      </c>
      <c r="AL25">
        <v>71.126350000000002</v>
      </c>
      <c r="AM25">
        <v>68.800359999999998</v>
      </c>
      <c r="AN25">
        <v>42.725189999999998</v>
      </c>
      <c r="AO25">
        <v>40.233930000000001</v>
      </c>
      <c r="AP25">
        <v>76.741069999999993</v>
      </c>
      <c r="AQ25">
        <v>133.19</v>
      </c>
      <c r="AR25">
        <v>20.168949999999999</v>
      </c>
      <c r="AS25">
        <v>42.82</v>
      </c>
      <c r="AT25">
        <v>23.94961</v>
      </c>
      <c r="AU25">
        <v>39.264560000000003</v>
      </c>
      <c r="AV25">
        <v>22.20195</v>
      </c>
      <c r="AW25">
        <v>56.29609</v>
      </c>
      <c r="AX25">
        <v>12.80317</v>
      </c>
      <c r="AY25">
        <v>39.134700000000002</v>
      </c>
      <c r="AZ25">
        <v>44.72</v>
      </c>
      <c r="BA25">
        <v>18.541810000000002</v>
      </c>
      <c r="BB25">
        <v>32.698</v>
      </c>
      <c r="BC25">
        <v>23.485440000000001</v>
      </c>
      <c r="BD25">
        <v>25.71949</v>
      </c>
      <c r="BE25">
        <v>55.836790000000001</v>
      </c>
      <c r="BF25">
        <v>47.69791</v>
      </c>
      <c r="BG25">
        <v>41.184379999999997</v>
      </c>
      <c r="BH25">
        <v>25.29</v>
      </c>
      <c r="BI25">
        <v>34.238819999999997</v>
      </c>
      <c r="BJ25">
        <v>28.890899999999998</v>
      </c>
      <c r="BK25">
        <v>10.0037</v>
      </c>
      <c r="BL25">
        <v>71.909509999999997</v>
      </c>
      <c r="BM25">
        <v>37.781640000000003</v>
      </c>
      <c r="BN25">
        <v>28.872140000000002</v>
      </c>
      <c r="BO25">
        <v>25.259039999999999</v>
      </c>
      <c r="BP25">
        <v>17.713470000000001</v>
      </c>
      <c r="BQ25">
        <v>26.88</v>
      </c>
      <c r="BR25">
        <v>64.757779999999997</v>
      </c>
      <c r="BS25">
        <v>17.47626</v>
      </c>
      <c r="BT25">
        <v>25.51754</v>
      </c>
      <c r="BU25">
        <v>13.7</v>
      </c>
      <c r="BV25">
        <v>28.6648</v>
      </c>
      <c r="BW25">
        <v>29.593019999999999</v>
      </c>
      <c r="BX25">
        <v>15.43178</v>
      </c>
      <c r="BY25">
        <v>39.85</v>
      </c>
      <c r="BZ25">
        <v>33.054020000000001</v>
      </c>
      <c r="CA25">
        <v>20.994900000000001</v>
      </c>
      <c r="CB25">
        <v>96.691419999999994</v>
      </c>
      <c r="CC25">
        <v>69.003699999999995</v>
      </c>
      <c r="CD25">
        <v>47.77422</v>
      </c>
      <c r="CE25">
        <v>43.938130000000001</v>
      </c>
      <c r="CF25">
        <v>14.86834</v>
      </c>
      <c r="CG25">
        <v>60.333089999999999</v>
      </c>
      <c r="CH25">
        <v>56.652540000000002</v>
      </c>
      <c r="CI25">
        <v>37.368209999999998</v>
      </c>
      <c r="CJ25">
        <v>7.7066100000000004</v>
      </c>
      <c r="CK25">
        <v>17.496189999999999</v>
      </c>
      <c r="CL25">
        <v>24.694199999999999</v>
      </c>
      <c r="CM25">
        <v>19.189070000000001</v>
      </c>
      <c r="CN25">
        <v>14.73827</v>
      </c>
      <c r="CO25">
        <v>19.198370000000001</v>
      </c>
      <c r="CP25">
        <v>16.49371</v>
      </c>
      <c r="CQ25">
        <v>30.269909999999999</v>
      </c>
      <c r="CR25">
        <v>29.887049999999999</v>
      </c>
      <c r="CS25">
        <v>20.18948</v>
      </c>
      <c r="CT25">
        <v>16.887720000000002</v>
      </c>
      <c r="CU25">
        <v>30.263839999999998</v>
      </c>
      <c r="CV25">
        <v>33.570909999999998</v>
      </c>
      <c r="CW25">
        <v>11.5</v>
      </c>
      <c r="CX25">
        <v>24.333089999999999</v>
      </c>
      <c r="CY25">
        <v>11.37351</v>
      </c>
      <c r="CZ25">
        <v>63.410879999999999</v>
      </c>
      <c r="DA25">
        <v>14.918010000000001</v>
      </c>
      <c r="DB25">
        <v>40.119999999999997</v>
      </c>
      <c r="DC25">
        <v>17.61448</v>
      </c>
      <c r="DD25">
        <v>28.635210000000001</v>
      </c>
      <c r="DE25">
        <v>40.127450000000003</v>
      </c>
      <c r="DF25">
        <v>19.874169999999999</v>
      </c>
      <c r="DG25">
        <v>20.063680000000002</v>
      </c>
      <c r="DH25">
        <v>8.4072399999999998</v>
      </c>
      <c r="DI25">
        <v>16.79</v>
      </c>
      <c r="DJ25">
        <v>3.0234700000000001</v>
      </c>
      <c r="DK25">
        <v>81.660650000000004</v>
      </c>
      <c r="DL25">
        <v>83.754530000000003</v>
      </c>
      <c r="DM25">
        <v>105.21622000000001</v>
      </c>
      <c r="DN25">
        <v>139.56905</v>
      </c>
      <c r="DO25">
        <v>44.911619999999999</v>
      </c>
      <c r="DP25">
        <v>88.367149999999995</v>
      </c>
      <c r="DQ25">
        <v>148.49286000000001</v>
      </c>
      <c r="DR25">
        <v>106.43607</v>
      </c>
      <c r="DS25">
        <v>103.16726</v>
      </c>
      <c r="DT25">
        <v>29.985289999999999</v>
      </c>
      <c r="DU25">
        <v>2062.5200199999999</v>
      </c>
    </row>
    <row r="26" spans="1:125" x14ac:dyDescent="0.25">
      <c r="A26" s="1">
        <v>42041</v>
      </c>
      <c r="B26">
        <v>193.67762999999999</v>
      </c>
      <c r="C26">
        <v>95.314949999999996</v>
      </c>
      <c r="D26">
        <v>85.829070000000002</v>
      </c>
      <c r="E26">
        <v>202.92982000000001</v>
      </c>
      <c r="F26">
        <v>77.58372</v>
      </c>
      <c r="G26">
        <v>77.25</v>
      </c>
      <c r="H26">
        <v>167.95831000000001</v>
      </c>
      <c r="I26">
        <v>44.261429999999997</v>
      </c>
      <c r="J26">
        <v>75.419499999999999</v>
      </c>
      <c r="K26">
        <v>140.29750000000001</v>
      </c>
      <c r="L26">
        <v>43.82</v>
      </c>
      <c r="M26">
        <v>112.64</v>
      </c>
      <c r="N26">
        <v>29.534690000000001</v>
      </c>
      <c r="O26">
        <v>34.582230000000003</v>
      </c>
      <c r="P26">
        <v>22.9316</v>
      </c>
      <c r="Q26">
        <v>222.31943000000001</v>
      </c>
      <c r="R26">
        <v>126.98327</v>
      </c>
      <c r="S26">
        <v>86.891450000000006</v>
      </c>
      <c r="T26">
        <v>50.463479999999997</v>
      </c>
      <c r="U26">
        <v>33.92</v>
      </c>
      <c r="V26">
        <v>26.491070000000001</v>
      </c>
      <c r="W26">
        <v>10.208869999999999</v>
      </c>
      <c r="X26">
        <v>141.43842000000001</v>
      </c>
      <c r="Y26">
        <v>68.802639999999997</v>
      </c>
      <c r="Z26">
        <v>9.2200000000000006</v>
      </c>
      <c r="AA26">
        <v>32.124969999999998</v>
      </c>
      <c r="AB26">
        <v>21.11665</v>
      </c>
      <c r="AC26">
        <v>44.261279999999999</v>
      </c>
      <c r="AD26">
        <v>157.09</v>
      </c>
      <c r="AE26">
        <v>65.684139999999999</v>
      </c>
      <c r="AF26">
        <v>21.327020000000001</v>
      </c>
      <c r="AG26">
        <v>47.01</v>
      </c>
      <c r="AH26">
        <v>40.390279999999997</v>
      </c>
      <c r="AI26">
        <v>93.555030000000002</v>
      </c>
      <c r="AJ26">
        <v>74.515479999999997</v>
      </c>
      <c r="AK26">
        <v>74.136690000000002</v>
      </c>
      <c r="AL26">
        <v>68.759749999999997</v>
      </c>
      <c r="AM26">
        <v>66.884280000000004</v>
      </c>
      <c r="AN26">
        <v>40.574550000000002</v>
      </c>
      <c r="AO26">
        <v>38.764740000000003</v>
      </c>
      <c r="AP26">
        <v>74.118030000000005</v>
      </c>
      <c r="AQ26">
        <v>132.83000000000001</v>
      </c>
      <c r="AR26">
        <v>19.515149999999998</v>
      </c>
      <c r="AS26">
        <v>40.869999999999997</v>
      </c>
      <c r="AT26">
        <v>23.626100000000001</v>
      </c>
      <c r="AU26">
        <v>38.435650000000003</v>
      </c>
      <c r="AV26">
        <v>21.750250000000001</v>
      </c>
      <c r="AW26">
        <v>56.335619999999999</v>
      </c>
      <c r="AX26">
        <v>12.38921</v>
      </c>
      <c r="AY26">
        <v>38.720149999999997</v>
      </c>
      <c r="AZ26">
        <v>43.95</v>
      </c>
      <c r="BA26">
        <v>18.277629999999998</v>
      </c>
      <c r="BB26">
        <v>31.949940000000002</v>
      </c>
      <c r="BC26">
        <v>22.61561</v>
      </c>
      <c r="BD26">
        <v>25.6998</v>
      </c>
      <c r="BE26">
        <v>53.830199999999998</v>
      </c>
      <c r="BF26">
        <v>46.568150000000003</v>
      </c>
      <c r="BG26">
        <v>40.718960000000003</v>
      </c>
      <c r="BH26">
        <v>24.81</v>
      </c>
      <c r="BI26">
        <v>33.308900000000001</v>
      </c>
      <c r="BJ26">
        <v>28.821829999999999</v>
      </c>
      <c r="BK26">
        <v>9.9158600000000003</v>
      </c>
      <c r="BL26">
        <v>68.893500000000003</v>
      </c>
      <c r="BM26">
        <v>36.246600000000001</v>
      </c>
      <c r="BN26">
        <v>28.673570000000002</v>
      </c>
      <c r="BO26">
        <v>24.78227</v>
      </c>
      <c r="BP26">
        <v>17.1692</v>
      </c>
      <c r="BQ26">
        <v>26.06</v>
      </c>
      <c r="BR26">
        <v>62.361910000000002</v>
      </c>
      <c r="BS26">
        <v>17.097429999999999</v>
      </c>
      <c r="BT26">
        <v>24.717030000000001</v>
      </c>
      <c r="BU26">
        <v>13.15</v>
      </c>
      <c r="BV26">
        <v>27.546320000000001</v>
      </c>
      <c r="BW26">
        <v>29.335429999999999</v>
      </c>
      <c r="BX26">
        <v>15.43178</v>
      </c>
      <c r="BY26">
        <v>38.700000000000003</v>
      </c>
      <c r="BZ26">
        <v>32.9163</v>
      </c>
      <c r="CA26">
        <v>20.136559999999999</v>
      </c>
      <c r="CB26">
        <v>95.203710000000001</v>
      </c>
      <c r="CC26">
        <v>66.319999999999993</v>
      </c>
      <c r="CD26">
        <v>46.800849999999997</v>
      </c>
      <c r="CE26">
        <v>43.307490000000001</v>
      </c>
      <c r="CF26">
        <v>14.47448</v>
      </c>
      <c r="CG26">
        <v>57.652059999999999</v>
      </c>
      <c r="CH26">
        <v>54.792479999999998</v>
      </c>
      <c r="CI26">
        <v>36.64405</v>
      </c>
      <c r="CJ26">
        <v>7.5700399999999997</v>
      </c>
      <c r="CK26">
        <v>17.039159999999999</v>
      </c>
      <c r="CL26">
        <v>24.250599999999999</v>
      </c>
      <c r="CM26">
        <v>18.328980000000001</v>
      </c>
      <c r="CN26">
        <v>14.35172</v>
      </c>
      <c r="CO26">
        <v>18.463789999999999</v>
      </c>
      <c r="CP26">
        <v>16.325310000000002</v>
      </c>
      <c r="CQ26">
        <v>29.784559999999999</v>
      </c>
      <c r="CR26">
        <v>28.679690000000001</v>
      </c>
      <c r="CS26">
        <v>20.567039999999999</v>
      </c>
      <c r="CT26">
        <v>16.538799999999998</v>
      </c>
      <c r="CU26">
        <v>29.33295</v>
      </c>
      <c r="CV26">
        <v>32.257689999999997</v>
      </c>
      <c r="CW26">
        <v>11.24</v>
      </c>
      <c r="CX26">
        <v>23.956289999999999</v>
      </c>
      <c r="CY26">
        <v>10.99996</v>
      </c>
      <c r="CZ26">
        <v>61.549059999999997</v>
      </c>
      <c r="DA26">
        <v>14.811109999999999</v>
      </c>
      <c r="DB26">
        <v>39.51</v>
      </c>
      <c r="DC26">
        <v>17.439309999999999</v>
      </c>
      <c r="DD26">
        <v>27.903510000000001</v>
      </c>
      <c r="DE26">
        <v>39.632159999999999</v>
      </c>
      <c r="DF26">
        <v>19.427669999999999</v>
      </c>
      <c r="DG26">
        <v>19.660039999999999</v>
      </c>
      <c r="DH26">
        <v>8.3491999999999997</v>
      </c>
      <c r="DI26">
        <v>16.97</v>
      </c>
      <c r="DJ26">
        <v>3.0331000000000001</v>
      </c>
      <c r="DK26">
        <v>79.508290000000002</v>
      </c>
      <c r="DL26">
        <v>83.555160000000001</v>
      </c>
      <c r="DM26">
        <v>104.63872000000001</v>
      </c>
      <c r="DN26">
        <v>139.25996000000001</v>
      </c>
      <c r="DO26">
        <v>44.921559999999999</v>
      </c>
      <c r="DP26">
        <v>88.556439999999995</v>
      </c>
      <c r="DQ26">
        <v>147.10554999999999</v>
      </c>
      <c r="DR26">
        <v>106.36629000000001</v>
      </c>
      <c r="DS26">
        <v>102.76831</v>
      </c>
      <c r="DT26">
        <v>30.114619999999999</v>
      </c>
      <c r="DU26">
        <v>2055.4699700000001</v>
      </c>
    </row>
    <row r="27" spans="1:125" x14ac:dyDescent="0.25">
      <c r="A27" s="1">
        <v>42044</v>
      </c>
      <c r="B27">
        <v>192.71459999999999</v>
      </c>
      <c r="C27">
        <v>96.280730000000005</v>
      </c>
      <c r="D27">
        <v>85.363579999999999</v>
      </c>
      <c r="E27">
        <v>201.07391000000001</v>
      </c>
      <c r="F27">
        <v>77.335430000000002</v>
      </c>
      <c r="G27">
        <v>77.069999999999993</v>
      </c>
      <c r="H27">
        <v>167.24341999999999</v>
      </c>
      <c r="I27">
        <v>44.301090000000002</v>
      </c>
      <c r="J27">
        <v>75.161519999999996</v>
      </c>
      <c r="K27">
        <v>139.54102</v>
      </c>
      <c r="L27">
        <v>43.64</v>
      </c>
      <c r="M27">
        <v>112.34</v>
      </c>
      <c r="N27">
        <v>29.32593</v>
      </c>
      <c r="O27">
        <v>34.562390000000001</v>
      </c>
      <c r="P27">
        <v>22.71377</v>
      </c>
      <c r="Q27">
        <v>220.75912</v>
      </c>
      <c r="R27">
        <v>125.99789</v>
      </c>
      <c r="S27">
        <v>86.67313</v>
      </c>
      <c r="T27">
        <v>50.781109999999998</v>
      </c>
      <c r="U27">
        <v>34.03</v>
      </c>
      <c r="V27">
        <v>26.28295</v>
      </c>
      <c r="W27">
        <v>10.257490000000001</v>
      </c>
      <c r="X27">
        <v>140.5538</v>
      </c>
      <c r="Y27">
        <v>67.085530000000006</v>
      </c>
      <c r="Z27">
        <v>9.25</v>
      </c>
      <c r="AA27">
        <v>31.877089999999999</v>
      </c>
      <c r="AB27">
        <v>21.244029999999999</v>
      </c>
      <c r="AC27">
        <v>43.924610000000001</v>
      </c>
      <c r="AD27">
        <v>157.47</v>
      </c>
      <c r="AE27">
        <v>64.969430000000003</v>
      </c>
      <c r="AF27">
        <v>21.069109999999998</v>
      </c>
      <c r="AG27">
        <v>46.77</v>
      </c>
      <c r="AH27">
        <v>39.027810000000002</v>
      </c>
      <c r="AI27">
        <v>93.634420000000006</v>
      </c>
      <c r="AJ27">
        <v>74.356909999999999</v>
      </c>
      <c r="AK27">
        <v>74.007279999999994</v>
      </c>
      <c r="AL27">
        <v>68.128649999999993</v>
      </c>
      <c r="AM27">
        <v>66.288600000000002</v>
      </c>
      <c r="AN27">
        <v>40.326790000000003</v>
      </c>
      <c r="AO27">
        <v>38.198909999999998</v>
      </c>
      <c r="AP27">
        <v>73.068820000000002</v>
      </c>
      <c r="AQ27">
        <v>134.25998999999999</v>
      </c>
      <c r="AR27">
        <v>19.34674</v>
      </c>
      <c r="AS27">
        <v>40.64</v>
      </c>
      <c r="AT27">
        <v>23.67511</v>
      </c>
      <c r="AU27">
        <v>38.179079999999999</v>
      </c>
      <c r="AV27">
        <v>21.436029999999999</v>
      </c>
      <c r="AW27">
        <v>55.831569999999999</v>
      </c>
      <c r="AX27">
        <v>12.290649999999999</v>
      </c>
      <c r="AY27">
        <v>37.693669999999997</v>
      </c>
      <c r="AZ27">
        <v>43.27</v>
      </c>
      <c r="BA27">
        <v>18.130859999999998</v>
      </c>
      <c r="BB27">
        <v>31.467639999999999</v>
      </c>
      <c r="BC27">
        <v>22.20046</v>
      </c>
      <c r="BD27">
        <v>25.621030000000001</v>
      </c>
      <c r="BE27">
        <v>53.293790000000001</v>
      </c>
      <c r="BF27">
        <v>46.171729999999997</v>
      </c>
      <c r="BG27">
        <v>40.065399999999997</v>
      </c>
      <c r="BH27">
        <v>24.86</v>
      </c>
      <c r="BI27">
        <v>33.091259999999998</v>
      </c>
      <c r="BJ27">
        <v>28.79223</v>
      </c>
      <c r="BK27">
        <v>9.9256200000000003</v>
      </c>
      <c r="BL27">
        <v>68.290300000000002</v>
      </c>
      <c r="BM27">
        <v>35.999009999999998</v>
      </c>
      <c r="BN27">
        <v>28.574290000000001</v>
      </c>
      <c r="BO27">
        <v>24.78227</v>
      </c>
      <c r="BP27">
        <v>17.090039999999998</v>
      </c>
      <c r="BQ27">
        <v>26.06</v>
      </c>
      <c r="BR27">
        <v>61.391680000000001</v>
      </c>
      <c r="BS27">
        <v>16.977789999999999</v>
      </c>
      <c r="BT27">
        <v>25.092580000000002</v>
      </c>
      <c r="BU27">
        <v>13.08</v>
      </c>
      <c r="BV27">
        <v>27.21968</v>
      </c>
      <c r="BW27">
        <v>29.167000000000002</v>
      </c>
      <c r="BX27">
        <v>15.334720000000001</v>
      </c>
      <c r="BY27">
        <v>38.549999999999997</v>
      </c>
      <c r="BZ27">
        <v>32.955649999999999</v>
      </c>
      <c r="CA27">
        <v>20.05763</v>
      </c>
      <c r="CB27">
        <v>94.360669999999999</v>
      </c>
      <c r="CC27">
        <v>65.369320000000002</v>
      </c>
      <c r="CD27">
        <v>46.771059999999999</v>
      </c>
      <c r="CE27">
        <v>41.868830000000003</v>
      </c>
      <c r="CF27">
        <v>14.376010000000001</v>
      </c>
      <c r="CG27">
        <v>57.125779999999999</v>
      </c>
      <c r="CH27">
        <v>55.000259999999997</v>
      </c>
      <c r="CI27">
        <v>36.029020000000003</v>
      </c>
      <c r="CJ27">
        <v>7.57979</v>
      </c>
      <c r="CK27">
        <v>16.999420000000001</v>
      </c>
      <c r="CL27">
        <v>24.39846</v>
      </c>
      <c r="CM27">
        <v>18.447610000000001</v>
      </c>
      <c r="CN27">
        <v>14.28234</v>
      </c>
      <c r="CO27">
        <v>18.344660000000001</v>
      </c>
      <c r="CP27">
        <v>16.146999999999998</v>
      </c>
      <c r="CQ27">
        <v>29.477499999999999</v>
      </c>
      <c r="CR27">
        <v>28.600519999999999</v>
      </c>
      <c r="CS27">
        <v>20.825369999999999</v>
      </c>
      <c r="CT27">
        <v>16.449069999999999</v>
      </c>
      <c r="CU27">
        <v>28.897210000000001</v>
      </c>
      <c r="CV27">
        <v>30.687760000000001</v>
      </c>
      <c r="CW27">
        <v>11.14</v>
      </c>
      <c r="CX27">
        <v>23.827390000000001</v>
      </c>
      <c r="CY27">
        <v>10.99996</v>
      </c>
      <c r="CZ27">
        <v>61.400509999999997</v>
      </c>
      <c r="DA27">
        <v>14.820830000000001</v>
      </c>
      <c r="DB27">
        <v>38.619999999999997</v>
      </c>
      <c r="DC27">
        <v>17.41985</v>
      </c>
      <c r="DD27">
        <v>27.85407</v>
      </c>
      <c r="DE27">
        <v>39.48359</v>
      </c>
      <c r="DF27">
        <v>19.348289999999999</v>
      </c>
      <c r="DG27">
        <v>19.39424</v>
      </c>
      <c r="DH27">
        <v>8.3685500000000008</v>
      </c>
      <c r="DI27">
        <v>17.079999999999998</v>
      </c>
      <c r="DJ27">
        <v>3.0427300000000002</v>
      </c>
      <c r="DK27">
        <v>79.131379999999993</v>
      </c>
      <c r="DL27">
        <v>83.575100000000006</v>
      </c>
      <c r="DM27">
        <v>104.07117</v>
      </c>
      <c r="DN27">
        <v>138.48230000000001</v>
      </c>
      <c r="DO27">
        <v>45.001060000000003</v>
      </c>
      <c r="DP27">
        <v>88.167910000000006</v>
      </c>
      <c r="DQ27">
        <v>145.43877000000001</v>
      </c>
      <c r="DR27">
        <v>106.25663</v>
      </c>
      <c r="DS27">
        <v>102.60872999999999</v>
      </c>
      <c r="DT27">
        <v>30.094719999999999</v>
      </c>
      <c r="DU27">
        <v>2046.73999</v>
      </c>
    </row>
    <row r="28" spans="1:125" x14ac:dyDescent="0.25">
      <c r="A28" s="1">
        <v>42045</v>
      </c>
      <c r="B28">
        <v>193.35001</v>
      </c>
      <c r="C28">
        <v>95.952169999999995</v>
      </c>
      <c r="D28">
        <v>86.334180000000003</v>
      </c>
      <c r="E28">
        <v>202.14577</v>
      </c>
      <c r="F28">
        <v>77.166600000000003</v>
      </c>
      <c r="G28">
        <v>77.5</v>
      </c>
      <c r="H28">
        <v>168.87178</v>
      </c>
      <c r="I28">
        <v>44.499389999999998</v>
      </c>
      <c r="J28">
        <v>76.074370000000002</v>
      </c>
      <c r="K28">
        <v>141.56161</v>
      </c>
      <c r="L28">
        <v>42.68</v>
      </c>
      <c r="M28">
        <v>113.01</v>
      </c>
      <c r="N28">
        <v>29.32593</v>
      </c>
      <c r="O28">
        <v>34.929340000000003</v>
      </c>
      <c r="P28">
        <v>22.91179</v>
      </c>
      <c r="Q28">
        <v>222.91573</v>
      </c>
      <c r="R28">
        <v>126.81407</v>
      </c>
      <c r="S28">
        <v>87.060149999999993</v>
      </c>
      <c r="T28">
        <v>50.910150000000002</v>
      </c>
      <c r="U28">
        <v>34.6</v>
      </c>
      <c r="V28">
        <v>26.63973</v>
      </c>
      <c r="W28">
        <v>10.22832</v>
      </c>
      <c r="X28">
        <v>141.50798</v>
      </c>
      <c r="Y28">
        <v>68.240139999999997</v>
      </c>
      <c r="Z28">
        <v>9.33</v>
      </c>
      <c r="AA28">
        <v>32.035739999999997</v>
      </c>
      <c r="AB28">
        <v>21.077449999999999</v>
      </c>
      <c r="AC28">
        <v>44.39</v>
      </c>
      <c r="AD28">
        <v>159.59</v>
      </c>
      <c r="AE28">
        <v>64.741119999999995</v>
      </c>
      <c r="AF28">
        <v>21.039359999999999</v>
      </c>
      <c r="AG28">
        <v>47.3</v>
      </c>
      <c r="AH28">
        <v>39.245019999999997</v>
      </c>
      <c r="AI28">
        <v>94.051230000000004</v>
      </c>
      <c r="AJ28">
        <v>74.495649999999998</v>
      </c>
      <c r="AK28">
        <v>74.604519999999994</v>
      </c>
      <c r="AL28">
        <v>68.14837</v>
      </c>
      <c r="AM28">
        <v>66.308459999999997</v>
      </c>
      <c r="AN28">
        <v>40.059199999999997</v>
      </c>
      <c r="AO28">
        <v>38.049999999999997</v>
      </c>
      <c r="AP28">
        <v>73.177700000000002</v>
      </c>
      <c r="AQ28">
        <v>133.75</v>
      </c>
      <c r="AR28">
        <v>19.356649999999998</v>
      </c>
      <c r="AS28">
        <v>40.619999999999997</v>
      </c>
      <c r="AT28">
        <v>23.724129999999999</v>
      </c>
      <c r="AU28">
        <v>38.040930000000003</v>
      </c>
      <c r="AV28">
        <v>21.583320000000001</v>
      </c>
      <c r="AW28">
        <v>56.147829999999999</v>
      </c>
      <c r="AX28">
        <v>12.330080000000001</v>
      </c>
      <c r="AY28">
        <v>38.088470000000001</v>
      </c>
      <c r="AZ28">
        <v>42.95</v>
      </c>
      <c r="BA28">
        <v>17.954740000000001</v>
      </c>
      <c r="BB28">
        <v>31.408580000000001</v>
      </c>
      <c r="BC28">
        <v>22.20046</v>
      </c>
      <c r="BD28">
        <v>25.660409999999999</v>
      </c>
      <c r="BE28">
        <v>53.075249999999997</v>
      </c>
      <c r="BF28">
        <v>45.89425</v>
      </c>
      <c r="BG28">
        <v>40.41198</v>
      </c>
      <c r="BH28">
        <v>25.18</v>
      </c>
      <c r="BI28">
        <v>33.566110000000002</v>
      </c>
      <c r="BJ28">
        <v>28.87116</v>
      </c>
      <c r="BK28">
        <v>9.8865800000000004</v>
      </c>
      <c r="BL28">
        <v>68.072749999999999</v>
      </c>
      <c r="BM28">
        <v>36.00891</v>
      </c>
      <c r="BN28">
        <v>28.782789999999999</v>
      </c>
      <c r="BO28">
        <v>24.444559999999999</v>
      </c>
      <c r="BP28">
        <v>17.040559999999999</v>
      </c>
      <c r="BQ28">
        <v>26.13</v>
      </c>
      <c r="BR28">
        <v>60.827359999999999</v>
      </c>
      <c r="BS28">
        <v>17.117360000000001</v>
      </c>
      <c r="BT28">
        <v>25.319880000000001</v>
      </c>
      <c r="BU28">
        <v>13.25</v>
      </c>
      <c r="BV28">
        <v>27.417639999999999</v>
      </c>
      <c r="BW28">
        <v>29.394870000000001</v>
      </c>
      <c r="BX28">
        <v>15.334720000000001</v>
      </c>
      <c r="BY28">
        <v>38.51</v>
      </c>
      <c r="BZ28">
        <v>33.014679999999998</v>
      </c>
      <c r="CA28">
        <v>20.097100000000001</v>
      </c>
      <c r="CB28">
        <v>93.537469999999999</v>
      </c>
      <c r="CC28">
        <v>65.359409999999997</v>
      </c>
      <c r="CD28">
        <v>48.121850000000002</v>
      </c>
      <c r="CE28">
        <v>42.194009999999999</v>
      </c>
      <c r="CF28">
        <v>14.36617</v>
      </c>
      <c r="CG28">
        <v>56.897399999999998</v>
      </c>
      <c r="CH28">
        <v>55.247599999999998</v>
      </c>
      <c r="CI28">
        <v>36.019100000000002</v>
      </c>
      <c r="CJ28">
        <v>7.5505300000000002</v>
      </c>
      <c r="CK28">
        <v>16.850390000000001</v>
      </c>
      <c r="CL28">
        <v>24.280169999999998</v>
      </c>
      <c r="CM28">
        <v>18.249890000000001</v>
      </c>
      <c r="CN28">
        <v>14.39137</v>
      </c>
      <c r="CO28">
        <v>18.592829999999999</v>
      </c>
      <c r="CP28">
        <v>16.127189999999999</v>
      </c>
      <c r="CQ28">
        <v>29.071390000000001</v>
      </c>
      <c r="CR28">
        <v>28.76876</v>
      </c>
      <c r="CS28">
        <v>20.775690000000001</v>
      </c>
      <c r="CT28">
        <v>16.498919999999998</v>
      </c>
      <c r="CU28">
        <v>28.936820000000001</v>
      </c>
      <c r="CV28">
        <v>31.072839999999999</v>
      </c>
      <c r="CW28">
        <v>11.05</v>
      </c>
      <c r="CX28">
        <v>24.085190000000001</v>
      </c>
      <c r="CY28">
        <v>10.96064</v>
      </c>
      <c r="CZ28">
        <v>62.143259999999998</v>
      </c>
      <c r="DA28">
        <v>14.79167</v>
      </c>
      <c r="DB28">
        <v>38.869999999999997</v>
      </c>
      <c r="DC28">
        <v>17.39066</v>
      </c>
      <c r="DD28">
        <v>27.77497</v>
      </c>
      <c r="DE28">
        <v>39.533110000000001</v>
      </c>
      <c r="DF28">
        <v>19.348289999999999</v>
      </c>
      <c r="DG28">
        <v>19.39424</v>
      </c>
      <c r="DH28">
        <v>8.3298500000000004</v>
      </c>
      <c r="DI28">
        <v>17</v>
      </c>
      <c r="DJ28">
        <v>3.0427300000000002</v>
      </c>
      <c r="DK28">
        <v>79.409099999999995</v>
      </c>
      <c r="DL28">
        <v>83.774469999999994</v>
      </c>
      <c r="DM28">
        <v>105.34567</v>
      </c>
      <c r="DN28">
        <v>140.30681000000001</v>
      </c>
      <c r="DO28">
        <v>44.871859999999998</v>
      </c>
      <c r="DP28">
        <v>88.666030000000006</v>
      </c>
      <c r="DQ28">
        <v>147.75429</v>
      </c>
      <c r="DR28">
        <v>106.97438</v>
      </c>
      <c r="DS28">
        <v>104.34415</v>
      </c>
      <c r="DT28">
        <v>30.373290000000001</v>
      </c>
      <c r="DU28">
        <v>2068.5900900000001</v>
      </c>
    </row>
    <row r="29" spans="1:125" x14ac:dyDescent="0.25">
      <c r="A29" s="1">
        <v>42046</v>
      </c>
      <c r="B29">
        <v>192.42</v>
      </c>
      <c r="C29">
        <v>95.543949999999995</v>
      </c>
      <c r="D29">
        <v>86.344080000000005</v>
      </c>
      <c r="E29">
        <v>201.30216999999999</v>
      </c>
      <c r="F29">
        <v>77.434749999999994</v>
      </c>
      <c r="G29">
        <v>77.239999999999995</v>
      </c>
      <c r="H29">
        <v>169.22922</v>
      </c>
      <c r="I29">
        <v>44.033380000000001</v>
      </c>
      <c r="J29">
        <v>75.895769999999999</v>
      </c>
      <c r="K29">
        <v>140.26764</v>
      </c>
      <c r="L29">
        <v>42.59</v>
      </c>
      <c r="M29">
        <v>112.68</v>
      </c>
      <c r="N29">
        <v>29.226520000000001</v>
      </c>
      <c r="O29">
        <v>34.81033</v>
      </c>
      <c r="P29">
        <v>22.9712</v>
      </c>
      <c r="Q29">
        <v>222.41882000000001</v>
      </c>
      <c r="R29">
        <v>126.86382999999999</v>
      </c>
      <c r="S29">
        <v>87.000609999999995</v>
      </c>
      <c r="T29">
        <v>50.969700000000003</v>
      </c>
      <c r="U29">
        <v>34.72</v>
      </c>
      <c r="V29">
        <v>26.54063</v>
      </c>
      <c r="W29">
        <v>10.2186</v>
      </c>
      <c r="X29">
        <v>141.37878000000001</v>
      </c>
      <c r="Y29">
        <v>68.615129999999994</v>
      </c>
      <c r="Z29">
        <v>9.35</v>
      </c>
      <c r="AA29">
        <v>31.906839999999999</v>
      </c>
      <c r="AB29">
        <v>21.04805</v>
      </c>
      <c r="AC29">
        <v>43.67</v>
      </c>
      <c r="AD29">
        <v>158.88</v>
      </c>
      <c r="AE29">
        <v>64.413539999999998</v>
      </c>
      <c r="AF29">
        <v>20.96</v>
      </c>
      <c r="AG29">
        <v>47.94</v>
      </c>
      <c r="AH29">
        <v>39.353619999999999</v>
      </c>
      <c r="AI29">
        <v>94.110789999999994</v>
      </c>
      <c r="AJ29">
        <v>74.317269999999994</v>
      </c>
      <c r="AK29">
        <v>74.405439999999999</v>
      </c>
      <c r="AL29">
        <v>68.38503</v>
      </c>
      <c r="AM29">
        <v>66.169470000000004</v>
      </c>
      <c r="AN29">
        <v>40.009639999999997</v>
      </c>
      <c r="AO29">
        <v>38.020000000000003</v>
      </c>
      <c r="AP29">
        <v>72.831270000000004</v>
      </c>
      <c r="AQ29">
        <v>133.52000000000001</v>
      </c>
      <c r="AR29">
        <v>19.4359</v>
      </c>
      <c r="AS29">
        <v>40.57</v>
      </c>
      <c r="AT29">
        <v>23.645700000000001</v>
      </c>
      <c r="AU29">
        <v>38.040930000000003</v>
      </c>
      <c r="AV29">
        <v>21.642240000000001</v>
      </c>
      <c r="AW29">
        <v>56.078650000000003</v>
      </c>
      <c r="AX29">
        <v>12.300509999999999</v>
      </c>
      <c r="AY29">
        <v>38.019379999999998</v>
      </c>
      <c r="AZ29">
        <v>42.96</v>
      </c>
      <c r="BA29">
        <v>18.22871</v>
      </c>
      <c r="BB29">
        <v>31.3889</v>
      </c>
      <c r="BC29">
        <v>22.417919999999999</v>
      </c>
      <c r="BD29">
        <v>25.71949</v>
      </c>
      <c r="BE29">
        <v>52.65804</v>
      </c>
      <c r="BF29">
        <v>46.201459999999997</v>
      </c>
      <c r="BG29">
        <v>40.322859999999999</v>
      </c>
      <c r="BH29">
        <v>25.05</v>
      </c>
      <c r="BI29">
        <v>33.368259999999999</v>
      </c>
      <c r="BJ29">
        <v>28.8613</v>
      </c>
      <c r="BK29">
        <v>9.9061000000000003</v>
      </c>
      <c r="BL29">
        <v>67.430000000000007</v>
      </c>
      <c r="BM29">
        <v>35.781140000000001</v>
      </c>
      <c r="BN29">
        <v>28.4055</v>
      </c>
      <c r="BO29">
        <v>24.226030000000002</v>
      </c>
      <c r="BP29">
        <v>16.97129</v>
      </c>
      <c r="BQ29">
        <v>26.11</v>
      </c>
      <c r="BR29">
        <v>60.985759999999999</v>
      </c>
      <c r="BS29">
        <v>17.296810000000001</v>
      </c>
      <c r="BT29">
        <v>25.290240000000001</v>
      </c>
      <c r="BU29">
        <v>13.21</v>
      </c>
      <c r="BV29">
        <v>27.585909999999998</v>
      </c>
      <c r="BW29">
        <v>29.275980000000001</v>
      </c>
      <c r="BX29">
        <v>15.23767</v>
      </c>
      <c r="BY29">
        <v>37.35</v>
      </c>
      <c r="BZ29">
        <v>33.299959999999999</v>
      </c>
      <c r="CA29">
        <v>20.314150000000001</v>
      </c>
      <c r="CB29">
        <v>93.299440000000004</v>
      </c>
      <c r="CC29">
        <v>65.230680000000007</v>
      </c>
      <c r="CD29">
        <v>48.539000000000001</v>
      </c>
      <c r="CE29">
        <v>41.79</v>
      </c>
      <c r="CF29">
        <v>14.35632</v>
      </c>
      <c r="CG29">
        <v>56.857680000000002</v>
      </c>
      <c r="CH29">
        <v>56.73169</v>
      </c>
      <c r="CI29">
        <v>35.642150000000001</v>
      </c>
      <c r="CJ29">
        <v>7.5700399999999997</v>
      </c>
      <c r="CK29">
        <v>16.800709999999999</v>
      </c>
      <c r="CL29">
        <v>24.18159</v>
      </c>
      <c r="CM29">
        <v>18.348749999999999</v>
      </c>
      <c r="CN29">
        <v>14.431010000000001</v>
      </c>
      <c r="CO29">
        <v>18.404229999999998</v>
      </c>
      <c r="CP29">
        <v>16.097470000000001</v>
      </c>
      <c r="CQ29">
        <v>28.764340000000001</v>
      </c>
      <c r="CR29">
        <v>28.65</v>
      </c>
      <c r="CS29">
        <v>20.626650000000001</v>
      </c>
      <c r="CT29">
        <v>16.498919999999998</v>
      </c>
      <c r="CU29">
        <v>28.570409999999999</v>
      </c>
      <c r="CV29">
        <v>31.319690000000001</v>
      </c>
      <c r="CW29">
        <v>10.88</v>
      </c>
      <c r="CX29">
        <v>23.986039999999999</v>
      </c>
      <c r="CY29">
        <v>10.84268</v>
      </c>
      <c r="CZ29">
        <v>61.965000000000003</v>
      </c>
      <c r="DA29">
        <v>14.77223</v>
      </c>
      <c r="DB29">
        <v>38.78</v>
      </c>
      <c r="DC29">
        <v>17.371189999999999</v>
      </c>
      <c r="DD29">
        <v>27.9925</v>
      </c>
      <c r="DE29">
        <v>39.305280000000003</v>
      </c>
      <c r="DF29">
        <v>19.328440000000001</v>
      </c>
      <c r="DG29">
        <v>19.561599999999999</v>
      </c>
      <c r="DH29">
        <v>8.3395200000000003</v>
      </c>
      <c r="DI29">
        <v>16.96</v>
      </c>
      <c r="DJ29">
        <v>3.0427300000000002</v>
      </c>
      <c r="DK29">
        <v>79.240489999999994</v>
      </c>
      <c r="DL29">
        <v>83.634910000000005</v>
      </c>
      <c r="DM29">
        <v>105.76387</v>
      </c>
      <c r="DN29">
        <v>140.47629000000001</v>
      </c>
      <c r="DO29">
        <v>44.593589999999999</v>
      </c>
      <c r="DP29">
        <v>88.725800000000007</v>
      </c>
      <c r="DQ29">
        <v>148.00380000000001</v>
      </c>
      <c r="DR29">
        <v>107.07407000000001</v>
      </c>
      <c r="DS29">
        <v>104.73312</v>
      </c>
      <c r="DT29">
        <v>30.472770000000001</v>
      </c>
      <c r="DU29">
        <v>2068.5300299999999</v>
      </c>
    </row>
    <row r="30" spans="1:125" x14ac:dyDescent="0.25">
      <c r="A30" s="1">
        <v>42047</v>
      </c>
      <c r="B30">
        <v>194.72</v>
      </c>
      <c r="C30">
        <v>95.553899999999999</v>
      </c>
      <c r="D30">
        <v>86.750140000000002</v>
      </c>
      <c r="E30">
        <v>202.25494</v>
      </c>
      <c r="F30">
        <v>79.311779999999999</v>
      </c>
      <c r="G30">
        <v>77.45</v>
      </c>
      <c r="H30">
        <v>172.15826000000001</v>
      </c>
      <c r="I30">
        <v>44.390329999999999</v>
      </c>
      <c r="J30">
        <v>76.42165</v>
      </c>
      <c r="K30">
        <v>141.99959000000001</v>
      </c>
      <c r="L30">
        <v>42.67</v>
      </c>
      <c r="M30">
        <v>113.7</v>
      </c>
      <c r="N30">
        <v>29.35575</v>
      </c>
      <c r="O30">
        <v>35.266539999999999</v>
      </c>
      <c r="P30">
        <v>23.466270000000002</v>
      </c>
      <c r="Q30">
        <v>226.58296000000001</v>
      </c>
      <c r="R30">
        <v>128.63551000000001</v>
      </c>
      <c r="S30">
        <v>86.544120000000007</v>
      </c>
      <c r="T30">
        <v>51.307180000000002</v>
      </c>
      <c r="U30">
        <v>35.130000000000003</v>
      </c>
      <c r="V30">
        <v>26.83794</v>
      </c>
      <c r="W30">
        <v>10.36444</v>
      </c>
      <c r="X30">
        <v>143.66484</v>
      </c>
      <c r="Y30">
        <v>69.789469999999994</v>
      </c>
      <c r="Z30">
        <v>9.34</v>
      </c>
      <c r="AA30">
        <v>32.392679999999999</v>
      </c>
      <c r="AB30">
        <v>21.30283</v>
      </c>
      <c r="AC30">
        <v>43.81</v>
      </c>
      <c r="AD30">
        <v>160.97</v>
      </c>
      <c r="AE30">
        <v>65.167959999999994</v>
      </c>
      <c r="AF30">
        <v>21.59</v>
      </c>
      <c r="AG30">
        <v>48.34</v>
      </c>
      <c r="AH30">
        <v>39.955869999999997</v>
      </c>
      <c r="AI30">
        <v>95.460470000000001</v>
      </c>
      <c r="AJ30">
        <v>75.58578</v>
      </c>
      <c r="AK30">
        <v>76.804329999999993</v>
      </c>
      <c r="AL30">
        <v>70.465670000000003</v>
      </c>
      <c r="AM30">
        <v>66.745289999999997</v>
      </c>
      <c r="AN30">
        <v>40.306959999999997</v>
      </c>
      <c r="AO30">
        <v>39.049999999999997</v>
      </c>
      <c r="AP30">
        <v>73.652820000000006</v>
      </c>
      <c r="AQ30">
        <v>138</v>
      </c>
      <c r="AR30">
        <v>19.505240000000001</v>
      </c>
      <c r="AS30">
        <v>40.799999999999997</v>
      </c>
      <c r="AT30">
        <v>23.86138</v>
      </c>
      <c r="AU30">
        <v>38.67248</v>
      </c>
      <c r="AV30">
        <v>21.710979999999999</v>
      </c>
      <c r="AW30">
        <v>56.721069999999997</v>
      </c>
      <c r="AX30">
        <v>12.39907</v>
      </c>
      <c r="AY30">
        <v>38.690539999999999</v>
      </c>
      <c r="AZ30">
        <v>43.55</v>
      </c>
      <c r="BA30">
        <v>18.130859999999998</v>
      </c>
      <c r="BB30">
        <v>31.900729999999999</v>
      </c>
      <c r="BC30">
        <v>22.714449999999999</v>
      </c>
      <c r="BD30">
        <v>25.68995</v>
      </c>
      <c r="BE30">
        <v>53.929540000000003</v>
      </c>
      <c r="BF30">
        <v>46.914999999999999</v>
      </c>
      <c r="BG30">
        <v>40.817990000000002</v>
      </c>
      <c r="BH30">
        <v>25.4</v>
      </c>
      <c r="BI30">
        <v>33.754069999999999</v>
      </c>
      <c r="BJ30">
        <v>28.979700000000001</v>
      </c>
      <c r="BK30">
        <v>10.0525</v>
      </c>
      <c r="BL30">
        <v>68.72</v>
      </c>
      <c r="BM30">
        <v>36.157470000000004</v>
      </c>
      <c r="BN30">
        <v>29.229569999999999</v>
      </c>
      <c r="BO30">
        <v>24.434619999999999</v>
      </c>
      <c r="BP30">
        <v>17.109829999999999</v>
      </c>
      <c r="BQ30">
        <v>26.64</v>
      </c>
      <c r="BR30">
        <v>61.361980000000003</v>
      </c>
      <c r="BS30">
        <v>17.575949999999999</v>
      </c>
      <c r="BT30">
        <v>25.438479999999998</v>
      </c>
      <c r="BU30">
        <v>13.39</v>
      </c>
      <c r="BV30">
        <v>27.882850000000001</v>
      </c>
      <c r="BW30">
        <v>28.899509999999999</v>
      </c>
      <c r="BX30">
        <v>15.480309999999999</v>
      </c>
      <c r="BY30">
        <v>37.01</v>
      </c>
      <c r="BZ30">
        <v>33.575409999999998</v>
      </c>
      <c r="CA30">
        <v>20.383209999999998</v>
      </c>
      <c r="CB30">
        <v>94.082970000000003</v>
      </c>
      <c r="CC30">
        <v>66.498249999999999</v>
      </c>
      <c r="CD30">
        <v>49.333579999999998</v>
      </c>
      <c r="CE30">
        <v>42.8</v>
      </c>
      <c r="CF30">
        <v>14.27754</v>
      </c>
      <c r="CG30">
        <v>57.840719999999997</v>
      </c>
      <c r="CH30">
        <v>56.751480000000001</v>
      </c>
      <c r="CI30">
        <v>36.177819999999997</v>
      </c>
      <c r="CJ30">
        <v>7.6968500000000004</v>
      </c>
      <c r="CK30">
        <v>16.939810000000001</v>
      </c>
      <c r="CL30">
        <v>24.319600000000001</v>
      </c>
      <c r="CM30">
        <v>18.724419999999999</v>
      </c>
      <c r="CN30">
        <v>14.61933</v>
      </c>
      <c r="CO30">
        <v>18.51342</v>
      </c>
      <c r="CP30">
        <v>16.463989999999999</v>
      </c>
      <c r="CQ30">
        <v>29.170439999999999</v>
      </c>
      <c r="CR30">
        <v>28.77</v>
      </c>
      <c r="CS30">
        <v>20.666399999999999</v>
      </c>
      <c r="CT30">
        <v>16.628520000000002</v>
      </c>
      <c r="CU30">
        <v>28.65954</v>
      </c>
      <c r="CV30">
        <v>31.596150000000002</v>
      </c>
      <c r="CW30">
        <v>11.01</v>
      </c>
      <c r="CX30">
        <v>24.085190000000001</v>
      </c>
      <c r="CY30">
        <v>11.05894</v>
      </c>
      <c r="CZ30">
        <v>62.915709999999997</v>
      </c>
      <c r="DA30">
        <v>14.888859999999999</v>
      </c>
      <c r="DB30">
        <v>39.96</v>
      </c>
      <c r="DC30">
        <v>17.47824</v>
      </c>
      <c r="DD30">
        <v>28.249590000000001</v>
      </c>
      <c r="DE30">
        <v>39.622259999999997</v>
      </c>
      <c r="DF30">
        <v>19.675719999999998</v>
      </c>
      <c r="DG30">
        <v>19.581289999999999</v>
      </c>
      <c r="DH30">
        <v>8.4556199999999997</v>
      </c>
      <c r="DI30">
        <v>17.05</v>
      </c>
      <c r="DJ30">
        <v>3.0524800000000001</v>
      </c>
      <c r="DK30">
        <v>80.093500000000006</v>
      </c>
      <c r="DL30">
        <v>85.03049</v>
      </c>
      <c r="DM30">
        <v>106.2916</v>
      </c>
      <c r="DN30">
        <v>141.65276</v>
      </c>
      <c r="DO30">
        <v>45.23959</v>
      </c>
      <c r="DP30">
        <v>89.712090000000003</v>
      </c>
      <c r="DQ30">
        <v>148.50283999999999</v>
      </c>
      <c r="DR30">
        <v>108.14072</v>
      </c>
      <c r="DS30">
        <v>106.45855</v>
      </c>
      <c r="DT30">
        <v>30.63195</v>
      </c>
      <c r="DU30">
        <v>2088.4799800000001</v>
      </c>
    </row>
    <row r="31" spans="1:125" x14ac:dyDescent="0.25">
      <c r="A31" s="1">
        <v>42048</v>
      </c>
      <c r="B31">
        <v>193.11</v>
      </c>
      <c r="C31">
        <v>95.982039999999998</v>
      </c>
      <c r="D31">
        <v>87.156220000000005</v>
      </c>
      <c r="E31">
        <v>201.08383000000001</v>
      </c>
      <c r="F31">
        <v>78.209400000000002</v>
      </c>
      <c r="G31">
        <v>77.12</v>
      </c>
      <c r="H31">
        <v>169.60651999999999</v>
      </c>
      <c r="I31">
        <v>43.438470000000002</v>
      </c>
      <c r="J31">
        <v>76.014840000000007</v>
      </c>
      <c r="K31">
        <v>140.42689999999999</v>
      </c>
      <c r="L31">
        <v>42.87</v>
      </c>
      <c r="M31">
        <v>112.96</v>
      </c>
      <c r="N31">
        <v>29.077400000000001</v>
      </c>
      <c r="O31">
        <v>35.226860000000002</v>
      </c>
      <c r="P31">
        <v>23.387060000000002</v>
      </c>
      <c r="Q31">
        <v>225.29098999999999</v>
      </c>
      <c r="R31">
        <v>127.98854</v>
      </c>
      <c r="S31">
        <v>85.224270000000004</v>
      </c>
      <c r="T31">
        <v>51.624809999999997</v>
      </c>
      <c r="U31">
        <v>34.96</v>
      </c>
      <c r="V31">
        <v>26.59018</v>
      </c>
      <c r="W31">
        <v>10.393599999999999</v>
      </c>
      <c r="X31">
        <v>143.08838</v>
      </c>
      <c r="Y31">
        <v>67.746709999999993</v>
      </c>
      <c r="Z31">
        <v>9.4</v>
      </c>
      <c r="AA31">
        <v>32.174550000000004</v>
      </c>
      <c r="AB31">
        <v>21.508600000000001</v>
      </c>
      <c r="AC31">
        <v>43.76</v>
      </c>
      <c r="AD31">
        <v>161.14999</v>
      </c>
      <c r="AE31">
        <v>64.850309999999993</v>
      </c>
      <c r="AF31">
        <v>21.63</v>
      </c>
      <c r="AG31">
        <v>48.86</v>
      </c>
      <c r="AH31">
        <v>38.869840000000003</v>
      </c>
      <c r="AI31">
        <v>94.180250000000001</v>
      </c>
      <c r="AJ31">
        <v>74.565029999999993</v>
      </c>
      <c r="AK31">
        <v>75.868660000000006</v>
      </c>
      <c r="AL31">
        <v>69.834580000000003</v>
      </c>
      <c r="AM31">
        <v>66.288600000000002</v>
      </c>
      <c r="AN31">
        <v>40.247500000000002</v>
      </c>
      <c r="AO31">
        <v>38.549999999999997</v>
      </c>
      <c r="AP31">
        <v>73.068820000000002</v>
      </c>
      <c r="AQ31">
        <v>144.41</v>
      </c>
      <c r="AR31">
        <v>19.227869999999999</v>
      </c>
      <c r="AS31">
        <v>41</v>
      </c>
      <c r="AT31">
        <v>23.763339999999999</v>
      </c>
      <c r="AU31">
        <v>38.623139999999999</v>
      </c>
      <c r="AV31">
        <v>22.06448</v>
      </c>
      <c r="AW31">
        <v>56.87921</v>
      </c>
      <c r="AX31">
        <v>12.40893</v>
      </c>
      <c r="AY31">
        <v>39.401179999999997</v>
      </c>
      <c r="AZ31">
        <v>43.3</v>
      </c>
      <c r="BA31">
        <v>18.248280000000001</v>
      </c>
      <c r="BB31">
        <v>31.585760000000001</v>
      </c>
      <c r="BC31">
        <v>22.58596</v>
      </c>
      <c r="BD31">
        <v>25.6998</v>
      </c>
      <c r="BE31">
        <v>53.353389999999997</v>
      </c>
      <c r="BF31">
        <v>46.66</v>
      </c>
      <c r="BG31">
        <v>40.738770000000002</v>
      </c>
      <c r="BH31">
        <v>25.32</v>
      </c>
      <c r="BI31">
        <v>33.585900000000002</v>
      </c>
      <c r="BJ31">
        <v>29.226379999999999</v>
      </c>
      <c r="BK31">
        <v>10.02322</v>
      </c>
      <c r="BL31">
        <v>67.760000000000005</v>
      </c>
      <c r="BM31">
        <v>35.820749999999997</v>
      </c>
      <c r="BN31">
        <v>29.030999999999999</v>
      </c>
      <c r="BO31">
        <v>24.116769999999999</v>
      </c>
      <c r="BP31">
        <v>16.97129</v>
      </c>
      <c r="BQ31">
        <v>26.46</v>
      </c>
      <c r="BR31">
        <v>61.064970000000002</v>
      </c>
      <c r="BS31">
        <v>17.43638</v>
      </c>
      <c r="BT31">
        <v>25.695430000000002</v>
      </c>
      <c r="BU31">
        <v>13.16</v>
      </c>
      <c r="BV31">
        <v>27.645299999999999</v>
      </c>
      <c r="BW31">
        <v>27.760169999999999</v>
      </c>
      <c r="BX31">
        <v>15.480309999999999</v>
      </c>
      <c r="BY31">
        <v>36.799999999999997</v>
      </c>
      <c r="BZ31">
        <v>33.024509999999999</v>
      </c>
      <c r="CA31">
        <v>20.245090000000001</v>
      </c>
      <c r="CB31">
        <v>93.368870000000001</v>
      </c>
      <c r="CC31">
        <v>65.933779999999999</v>
      </c>
      <c r="CD31">
        <v>48.648260000000001</v>
      </c>
      <c r="CE31">
        <v>42.83</v>
      </c>
      <c r="CF31">
        <v>14.4154</v>
      </c>
      <c r="CG31">
        <v>57.294589999999999</v>
      </c>
      <c r="CH31">
        <v>56.899889999999999</v>
      </c>
      <c r="CI31">
        <v>36.40598</v>
      </c>
      <c r="CJ31">
        <v>7.6968500000000004</v>
      </c>
      <c r="CK31">
        <v>16.97955</v>
      </c>
      <c r="CL31">
        <v>24.083010000000002</v>
      </c>
      <c r="CM31">
        <v>18.576129999999999</v>
      </c>
      <c r="CN31">
        <v>14.540039999999999</v>
      </c>
      <c r="CO31">
        <v>18.404229999999998</v>
      </c>
      <c r="CP31">
        <v>16.295590000000001</v>
      </c>
      <c r="CQ31">
        <v>29.229869999999998</v>
      </c>
      <c r="CR31">
        <v>28.69</v>
      </c>
      <c r="CS31">
        <v>20.656459999999999</v>
      </c>
      <c r="CT31">
        <v>16.528829999999999</v>
      </c>
      <c r="CU31">
        <v>28.887309999999999</v>
      </c>
      <c r="CV31">
        <v>31.4283</v>
      </c>
      <c r="CW31">
        <v>11.26</v>
      </c>
      <c r="CX31">
        <v>24.263680000000001</v>
      </c>
      <c r="CY31">
        <v>11.049110000000001</v>
      </c>
      <c r="CZ31">
        <v>62.638420000000004</v>
      </c>
      <c r="DA31">
        <v>14.898569999999999</v>
      </c>
      <c r="DB31">
        <v>40.08</v>
      </c>
      <c r="DC31">
        <v>17.54636</v>
      </c>
      <c r="DD31">
        <v>28.032060000000001</v>
      </c>
      <c r="DE31">
        <v>39.582639999999998</v>
      </c>
      <c r="DF31">
        <v>19.65588</v>
      </c>
      <c r="DG31">
        <v>19.551749999999998</v>
      </c>
      <c r="DH31">
        <v>8.4943200000000001</v>
      </c>
      <c r="DI31">
        <v>17.28</v>
      </c>
      <c r="DJ31">
        <v>3.0524800000000001</v>
      </c>
      <c r="DK31">
        <v>79.657070000000004</v>
      </c>
      <c r="DL31">
        <v>85.857860000000002</v>
      </c>
      <c r="DM31">
        <v>106.20198000000001</v>
      </c>
      <c r="DN31">
        <v>142.42044000000001</v>
      </c>
      <c r="DO31">
        <v>46.183729999999997</v>
      </c>
      <c r="DP31">
        <v>89.672240000000002</v>
      </c>
      <c r="DQ31">
        <v>149.34123</v>
      </c>
      <c r="DR31">
        <v>108.80862</v>
      </c>
      <c r="DS31">
        <v>107.39608</v>
      </c>
      <c r="DT31">
        <v>30.751329999999999</v>
      </c>
      <c r="DU31">
        <v>2096.98999</v>
      </c>
    </row>
    <row r="32" spans="1:125" x14ac:dyDescent="0.25">
      <c r="A32" s="1">
        <v>42052</v>
      </c>
      <c r="B32">
        <v>192.81</v>
      </c>
      <c r="C32">
        <v>95.802819999999997</v>
      </c>
      <c r="D32">
        <v>86.760059999999996</v>
      </c>
      <c r="E32">
        <v>201.59990999999999</v>
      </c>
      <c r="F32">
        <v>78.467609999999993</v>
      </c>
      <c r="G32">
        <v>76.97</v>
      </c>
      <c r="H32">
        <v>169.52709999999999</v>
      </c>
      <c r="I32">
        <v>43.339309999999998</v>
      </c>
      <c r="J32">
        <v>75.895769999999999</v>
      </c>
      <c r="K32">
        <v>139.60074</v>
      </c>
      <c r="L32">
        <v>42.98</v>
      </c>
      <c r="M32">
        <v>112.88</v>
      </c>
      <c r="N32">
        <v>29.1967</v>
      </c>
      <c r="O32">
        <v>34.721069999999997</v>
      </c>
      <c r="P32">
        <v>23.327649999999998</v>
      </c>
      <c r="Q32">
        <v>224.81395000000001</v>
      </c>
      <c r="R32">
        <v>127.80938999999999</v>
      </c>
      <c r="S32">
        <v>84.48</v>
      </c>
      <c r="T32">
        <v>51.396509999999999</v>
      </c>
      <c r="U32">
        <v>34.770000000000003</v>
      </c>
      <c r="V32">
        <v>26.520810000000001</v>
      </c>
      <c r="W32">
        <v>10.40333</v>
      </c>
      <c r="X32">
        <v>142.71065999999999</v>
      </c>
      <c r="Y32">
        <v>66.414469999999994</v>
      </c>
      <c r="Z32">
        <v>9.39</v>
      </c>
      <c r="AA32">
        <v>32.144799999999996</v>
      </c>
      <c r="AB32">
        <v>21.479209999999998</v>
      </c>
      <c r="AC32">
        <v>43</v>
      </c>
      <c r="AD32">
        <v>161.66</v>
      </c>
      <c r="AE32">
        <v>64.224930000000001</v>
      </c>
      <c r="AF32">
        <v>21.39</v>
      </c>
      <c r="AG32">
        <v>48.09</v>
      </c>
      <c r="AH32">
        <v>38.583530000000003</v>
      </c>
      <c r="AI32">
        <v>93.942080000000004</v>
      </c>
      <c r="AJ32">
        <v>74.376739999999998</v>
      </c>
      <c r="AK32">
        <v>75.998059999999995</v>
      </c>
      <c r="AL32">
        <v>69.380979999999994</v>
      </c>
      <c r="AM32">
        <v>65.951059999999998</v>
      </c>
      <c r="AN32">
        <v>40.059199999999997</v>
      </c>
      <c r="AO32">
        <v>38.31</v>
      </c>
      <c r="AP32">
        <v>73.049030000000002</v>
      </c>
      <c r="AQ32">
        <v>145.55000000000001</v>
      </c>
      <c r="AR32">
        <v>19.059460000000001</v>
      </c>
      <c r="AS32">
        <v>41.31</v>
      </c>
      <c r="AT32">
        <v>23.82216</v>
      </c>
      <c r="AU32">
        <v>38.149479999999997</v>
      </c>
      <c r="AV32">
        <v>22.01538</v>
      </c>
      <c r="AW32">
        <v>56.928620000000002</v>
      </c>
      <c r="AX32">
        <v>12.290649999999999</v>
      </c>
      <c r="AY32">
        <v>39.588709999999999</v>
      </c>
      <c r="AZ32">
        <v>42.78</v>
      </c>
      <c r="BA32">
        <v>18.267849999999999</v>
      </c>
      <c r="BB32">
        <v>31.536539999999999</v>
      </c>
      <c r="BC32">
        <v>22.457460000000001</v>
      </c>
      <c r="BD32">
        <v>25.404399999999999</v>
      </c>
      <c r="BE32">
        <v>53.611660000000001</v>
      </c>
      <c r="BF32">
        <v>46.3</v>
      </c>
      <c r="BG32">
        <v>40.986319999999999</v>
      </c>
      <c r="BH32">
        <v>25.47</v>
      </c>
      <c r="BI32">
        <v>33.328679999999999</v>
      </c>
      <c r="BJ32">
        <v>29.433589999999999</v>
      </c>
      <c r="BK32">
        <v>10.03298</v>
      </c>
      <c r="BL32">
        <v>67.7</v>
      </c>
      <c r="BM32">
        <v>35.622680000000003</v>
      </c>
      <c r="BN32">
        <v>29.130289999999999</v>
      </c>
      <c r="BO32">
        <v>23.848590000000002</v>
      </c>
      <c r="BP32">
        <v>16.822849999999999</v>
      </c>
      <c r="BQ32">
        <v>26.26</v>
      </c>
      <c r="BR32">
        <v>61.262979999999999</v>
      </c>
      <c r="BS32">
        <v>17.356629999999999</v>
      </c>
      <c r="BT32">
        <v>25.96227</v>
      </c>
      <c r="BU32">
        <v>13.02</v>
      </c>
      <c r="BV32">
        <v>27.82347</v>
      </c>
      <c r="BW32">
        <v>27.046849999999999</v>
      </c>
      <c r="BX32">
        <v>15.480309999999999</v>
      </c>
      <c r="BY32">
        <v>36.69</v>
      </c>
      <c r="BZ32">
        <v>32.955649999999999</v>
      </c>
      <c r="CA32">
        <v>20.097100000000001</v>
      </c>
      <c r="CB32">
        <v>92.535749999999993</v>
      </c>
      <c r="CC32">
        <v>66.240780000000001</v>
      </c>
      <c r="CD32">
        <v>49.770609999999998</v>
      </c>
      <c r="CE32">
        <v>43.2</v>
      </c>
      <c r="CF32">
        <v>14.513859999999999</v>
      </c>
      <c r="CG32">
        <v>56.569719999999997</v>
      </c>
      <c r="CH32">
        <v>56.80095</v>
      </c>
      <c r="CI32">
        <v>36.038939999999997</v>
      </c>
      <c r="CJ32">
        <v>7.7358799999999999</v>
      </c>
      <c r="CK32">
        <v>16.949739999999998</v>
      </c>
      <c r="CL32">
        <v>23.74784</v>
      </c>
      <c r="CM32">
        <v>18.922149999999998</v>
      </c>
      <c r="CN32">
        <v>14.450839999999999</v>
      </c>
      <c r="CO32">
        <v>18.582909999999998</v>
      </c>
      <c r="CP32">
        <v>16.097470000000001</v>
      </c>
      <c r="CQ32">
        <v>29.249690000000001</v>
      </c>
      <c r="CR32">
        <v>28.71</v>
      </c>
      <c r="CS32">
        <v>20.547170000000001</v>
      </c>
      <c r="CT32">
        <v>16.65842</v>
      </c>
      <c r="CU32">
        <v>28.798179999999999</v>
      </c>
      <c r="CV32">
        <v>30.954360000000001</v>
      </c>
      <c r="CW32">
        <v>11.24</v>
      </c>
      <c r="CX32">
        <v>23.837299999999999</v>
      </c>
      <c r="CY32">
        <v>10.872170000000001</v>
      </c>
      <c r="CZ32">
        <v>61.806550000000001</v>
      </c>
      <c r="DA32">
        <v>14.93745</v>
      </c>
      <c r="DB32">
        <v>40.1</v>
      </c>
      <c r="DC32">
        <v>17.575559999999999</v>
      </c>
      <c r="DD32">
        <v>28.051829999999999</v>
      </c>
      <c r="DE32">
        <v>39.315190000000001</v>
      </c>
      <c r="DF32">
        <v>19.47728</v>
      </c>
      <c r="DG32">
        <v>19.541910000000001</v>
      </c>
      <c r="DH32">
        <v>8.4749700000000008</v>
      </c>
      <c r="DI32">
        <v>17.45</v>
      </c>
      <c r="DJ32">
        <v>3.0329700000000002</v>
      </c>
      <c r="DK32">
        <v>79.42895</v>
      </c>
      <c r="DL32">
        <v>85.877799999999993</v>
      </c>
      <c r="DM32">
        <v>106.09245</v>
      </c>
      <c r="DN32">
        <v>142.33070000000001</v>
      </c>
      <c r="DO32">
        <v>46.263240000000003</v>
      </c>
      <c r="DP32">
        <v>89.931259999999995</v>
      </c>
      <c r="DQ32">
        <v>150.24947</v>
      </c>
      <c r="DR32">
        <v>108.83853000000001</v>
      </c>
      <c r="DS32">
        <v>107.41602</v>
      </c>
      <c r="DT32">
        <v>30.741379999999999</v>
      </c>
      <c r="DU32">
        <v>2100.3400900000001</v>
      </c>
    </row>
    <row r="33" spans="1:125" x14ac:dyDescent="0.25">
      <c r="A33" s="1">
        <v>42053</v>
      </c>
      <c r="B33">
        <v>194.28</v>
      </c>
      <c r="C33">
        <v>95.782910000000001</v>
      </c>
      <c r="D33">
        <v>87.354299999999995</v>
      </c>
      <c r="E33">
        <v>201.62970000000001</v>
      </c>
      <c r="F33">
        <v>79.440880000000007</v>
      </c>
      <c r="G33">
        <v>78.11</v>
      </c>
      <c r="H33">
        <v>171.96960000000001</v>
      </c>
      <c r="I33">
        <v>43.58719</v>
      </c>
      <c r="J33">
        <v>77.24521</v>
      </c>
      <c r="K33">
        <v>141.12366</v>
      </c>
      <c r="L33">
        <v>43.55</v>
      </c>
      <c r="M33">
        <v>113.96</v>
      </c>
      <c r="N33">
        <v>29.50487</v>
      </c>
      <c r="O33">
        <v>35.167360000000002</v>
      </c>
      <c r="P33">
        <v>23.307849999999998</v>
      </c>
      <c r="Q33">
        <v>226.55314999999999</v>
      </c>
      <c r="R33">
        <v>129.32227</v>
      </c>
      <c r="S33">
        <v>85.5</v>
      </c>
      <c r="T33">
        <v>52.260069999999999</v>
      </c>
      <c r="U33">
        <v>35</v>
      </c>
      <c r="V33">
        <v>26.699200000000001</v>
      </c>
      <c r="W33">
        <v>10.393599999999999</v>
      </c>
      <c r="X33">
        <v>143.96303</v>
      </c>
      <c r="Y33">
        <v>66.690790000000007</v>
      </c>
      <c r="Z33">
        <v>9.44</v>
      </c>
      <c r="AA33">
        <v>32.392679999999999</v>
      </c>
      <c r="AB33">
        <v>21.42041</v>
      </c>
      <c r="AC33">
        <v>43.04</v>
      </c>
      <c r="AD33">
        <v>162.47999999999999</v>
      </c>
      <c r="AE33">
        <v>64.969430000000003</v>
      </c>
      <c r="AF33">
        <v>21.57</v>
      </c>
      <c r="AG33">
        <v>47.51</v>
      </c>
      <c r="AH33">
        <v>39.027810000000002</v>
      </c>
      <c r="AI33">
        <v>95.549779999999998</v>
      </c>
      <c r="AJ33">
        <v>75.13982</v>
      </c>
      <c r="AK33">
        <v>76.784419999999997</v>
      </c>
      <c r="AL33">
        <v>69.854290000000006</v>
      </c>
      <c r="AM33">
        <v>66.784999999999997</v>
      </c>
      <c r="AN33">
        <v>40.614199999999997</v>
      </c>
      <c r="AO33">
        <v>38.79</v>
      </c>
      <c r="AP33">
        <v>74.335800000000006</v>
      </c>
      <c r="AQ33">
        <v>143.53998999999999</v>
      </c>
      <c r="AR33">
        <v>19.247679999999999</v>
      </c>
      <c r="AS33">
        <v>41.73</v>
      </c>
      <c r="AT33">
        <v>23.86138</v>
      </c>
      <c r="AU33">
        <v>38.484990000000003</v>
      </c>
      <c r="AV33">
        <v>22.260870000000001</v>
      </c>
      <c r="AW33">
        <v>57.482100000000003</v>
      </c>
      <c r="AX33">
        <v>12.44835</v>
      </c>
      <c r="AY33">
        <v>40.319099999999999</v>
      </c>
      <c r="AZ33">
        <v>43.25</v>
      </c>
      <c r="BA33">
        <v>18.395040000000002</v>
      </c>
      <c r="BB33">
        <v>31.713719999999999</v>
      </c>
      <c r="BC33">
        <v>22.694680000000002</v>
      </c>
      <c r="BD33">
        <v>24.754519999999999</v>
      </c>
      <c r="BE33">
        <v>54.35669</v>
      </c>
      <c r="BF33">
        <v>46.56</v>
      </c>
      <c r="BG33">
        <v>41.134860000000003</v>
      </c>
      <c r="BH33">
        <v>25.77</v>
      </c>
      <c r="BI33">
        <v>33.180289999999999</v>
      </c>
      <c r="BJ33">
        <v>29.40399</v>
      </c>
      <c r="BK33">
        <v>10.111050000000001</v>
      </c>
      <c r="BL33">
        <v>68.62</v>
      </c>
      <c r="BM33">
        <v>36.306019999999997</v>
      </c>
      <c r="BN33">
        <v>29.63664</v>
      </c>
      <c r="BO33">
        <v>24.037310000000002</v>
      </c>
      <c r="BP33">
        <v>16.328060000000001</v>
      </c>
      <c r="BQ33">
        <v>26.3</v>
      </c>
      <c r="BR33">
        <v>61.490679999999998</v>
      </c>
      <c r="BS33">
        <v>17.575949999999999</v>
      </c>
      <c r="BT33">
        <v>25.715199999999999</v>
      </c>
      <c r="BU33">
        <v>13.27</v>
      </c>
      <c r="BV33">
        <v>27.833359999999999</v>
      </c>
      <c r="BW33">
        <v>27.106290000000001</v>
      </c>
      <c r="BX33">
        <v>15.528829999999999</v>
      </c>
      <c r="BY33">
        <v>36.909999999999997</v>
      </c>
      <c r="BZ33">
        <v>33.31964</v>
      </c>
      <c r="CA33">
        <v>20.41281</v>
      </c>
      <c r="CB33">
        <v>93.150670000000005</v>
      </c>
      <c r="CC33">
        <v>66.666600000000003</v>
      </c>
      <c r="CD33">
        <v>49.164740000000002</v>
      </c>
      <c r="CE33">
        <v>43.99</v>
      </c>
      <c r="CF33">
        <v>14.897880000000001</v>
      </c>
      <c r="CG33">
        <v>57.830800000000004</v>
      </c>
      <c r="CH33">
        <v>57.602359999999997</v>
      </c>
      <c r="CI33">
        <v>36.376220000000004</v>
      </c>
      <c r="CJ33">
        <v>7.7456300000000002</v>
      </c>
      <c r="CK33">
        <v>17.168320000000001</v>
      </c>
      <c r="CL33">
        <v>23.76756</v>
      </c>
      <c r="CM33">
        <v>18.991350000000001</v>
      </c>
      <c r="CN33">
        <v>14.39137</v>
      </c>
      <c r="CO33">
        <v>18.801300000000001</v>
      </c>
      <c r="CP33">
        <v>16.24606</v>
      </c>
      <c r="CQ33">
        <v>29.517119999999998</v>
      </c>
      <c r="CR33">
        <v>29.27</v>
      </c>
      <c r="CS33">
        <v>20.537230000000001</v>
      </c>
      <c r="CT33">
        <v>16.65842</v>
      </c>
      <c r="CU33">
        <v>28.986339999999998</v>
      </c>
      <c r="CV33">
        <v>31.6554</v>
      </c>
      <c r="CW33">
        <v>11.34</v>
      </c>
      <c r="CX33">
        <v>23.926539999999999</v>
      </c>
      <c r="CY33">
        <v>10.990130000000001</v>
      </c>
      <c r="CZ33">
        <v>62.252200000000002</v>
      </c>
      <c r="DA33">
        <v>14.995760000000001</v>
      </c>
      <c r="DB33">
        <v>40.33</v>
      </c>
      <c r="DC33">
        <v>17.468509999999998</v>
      </c>
      <c r="DD33">
        <v>28.437460000000002</v>
      </c>
      <c r="DE33">
        <v>39.533110000000001</v>
      </c>
      <c r="DF33">
        <v>19.536809999999999</v>
      </c>
      <c r="DG33">
        <v>19.61082</v>
      </c>
      <c r="DH33">
        <v>8.5426900000000003</v>
      </c>
      <c r="DI33">
        <v>17.53</v>
      </c>
      <c r="DJ33">
        <v>3.0232199999999998</v>
      </c>
      <c r="DK33">
        <v>80.10342</v>
      </c>
      <c r="DL33">
        <v>85.927639999999997</v>
      </c>
      <c r="DM33">
        <v>106.52061</v>
      </c>
      <c r="DN33">
        <v>142.52012999999999</v>
      </c>
      <c r="DO33">
        <v>45.676870000000001</v>
      </c>
      <c r="DP33">
        <v>89.512839999999997</v>
      </c>
      <c r="DQ33">
        <v>150.57883000000001</v>
      </c>
      <c r="DR33">
        <v>109.45659999999999</v>
      </c>
      <c r="DS33">
        <v>107.6155</v>
      </c>
      <c r="DT33">
        <v>30.48272</v>
      </c>
      <c r="DU33">
        <v>2099.6799299999998</v>
      </c>
    </row>
    <row r="34" spans="1:125" x14ac:dyDescent="0.25">
      <c r="A34" s="1">
        <v>42054</v>
      </c>
      <c r="B34">
        <v>189.81</v>
      </c>
      <c r="C34">
        <v>94.846980000000002</v>
      </c>
      <c r="D34">
        <v>86.948229999999995</v>
      </c>
      <c r="E34">
        <v>197.29259999999999</v>
      </c>
      <c r="F34">
        <v>77.047420000000002</v>
      </c>
      <c r="G34">
        <v>76.22</v>
      </c>
      <c r="H34">
        <v>167.82924</v>
      </c>
      <c r="I34">
        <v>42.486609999999999</v>
      </c>
      <c r="J34">
        <v>75.746930000000006</v>
      </c>
      <c r="K34">
        <v>137.82898</v>
      </c>
      <c r="L34">
        <v>42.96</v>
      </c>
      <c r="M34">
        <v>111.26</v>
      </c>
      <c r="N34">
        <v>28.848759999999999</v>
      </c>
      <c r="O34">
        <v>34.86983</v>
      </c>
      <c r="P34">
        <v>21.654319999999998</v>
      </c>
      <c r="Q34">
        <v>222.17035999999999</v>
      </c>
      <c r="R34">
        <v>126.57519000000001</v>
      </c>
      <c r="S34">
        <v>82.75</v>
      </c>
      <c r="T34">
        <v>51.009410000000003</v>
      </c>
      <c r="U34">
        <v>34.56</v>
      </c>
      <c r="V34">
        <v>26.104559999999999</v>
      </c>
      <c r="W34">
        <v>10.432499999999999</v>
      </c>
      <c r="X34">
        <v>141.36884000000001</v>
      </c>
      <c r="Y34">
        <v>65.398030000000006</v>
      </c>
      <c r="Z34">
        <v>9.3000000000000007</v>
      </c>
      <c r="AA34">
        <v>31.559809999999999</v>
      </c>
      <c r="AB34">
        <v>21.430209999999999</v>
      </c>
      <c r="AC34">
        <v>42.87</v>
      </c>
      <c r="AD34">
        <v>161.47999999999999</v>
      </c>
      <c r="AE34">
        <v>63.291840000000001</v>
      </c>
      <c r="AF34">
        <v>21.24</v>
      </c>
      <c r="AG34">
        <v>47.24</v>
      </c>
      <c r="AH34">
        <v>38.336709999999997</v>
      </c>
      <c r="AI34">
        <v>94.041309999999996</v>
      </c>
      <c r="AJ34">
        <v>73.692920000000001</v>
      </c>
      <c r="AK34">
        <v>75.331149999999994</v>
      </c>
      <c r="AL34">
        <v>68.88794</v>
      </c>
      <c r="AM34">
        <v>65.37</v>
      </c>
      <c r="AN34">
        <v>39.454639999999998</v>
      </c>
      <c r="AO34">
        <v>37.74</v>
      </c>
      <c r="AP34">
        <v>72.950040000000001</v>
      </c>
      <c r="AQ34">
        <v>143.99001000000001</v>
      </c>
      <c r="AR34">
        <v>18.762280000000001</v>
      </c>
      <c r="AS34">
        <v>40.54</v>
      </c>
      <c r="AT34">
        <v>23.80256</v>
      </c>
      <c r="AU34">
        <v>37.883040000000001</v>
      </c>
      <c r="AV34">
        <v>21.868089999999999</v>
      </c>
      <c r="AW34">
        <v>57.541400000000003</v>
      </c>
      <c r="AX34">
        <v>12.182230000000001</v>
      </c>
      <c r="AY34">
        <v>39.717030000000001</v>
      </c>
      <c r="AZ34">
        <v>42.08</v>
      </c>
      <c r="BA34">
        <v>18.267849999999999</v>
      </c>
      <c r="BB34">
        <v>30.945969999999999</v>
      </c>
      <c r="BC34">
        <v>22.299309999999998</v>
      </c>
      <c r="BD34">
        <v>24.980989999999998</v>
      </c>
      <c r="BE34">
        <v>53.353389999999997</v>
      </c>
      <c r="BF34">
        <v>45.9</v>
      </c>
      <c r="BG34">
        <v>38.976120000000002</v>
      </c>
      <c r="BH34">
        <v>25.33</v>
      </c>
      <c r="BI34">
        <v>32.191020000000002</v>
      </c>
      <c r="BJ34">
        <v>29.433589999999999</v>
      </c>
      <c r="BK34">
        <v>10.081770000000001</v>
      </c>
      <c r="BL34">
        <v>67.319999999999993</v>
      </c>
      <c r="BM34">
        <v>35.553359999999998</v>
      </c>
      <c r="BN34">
        <v>29.269290000000002</v>
      </c>
      <c r="BO34">
        <v>23.729389999999999</v>
      </c>
      <c r="BP34">
        <v>15.853059999999999</v>
      </c>
      <c r="BQ34">
        <v>26.46</v>
      </c>
      <c r="BR34">
        <v>60.411549999999998</v>
      </c>
      <c r="BS34">
        <v>17.286840000000002</v>
      </c>
      <c r="BT34">
        <v>25.221060000000001</v>
      </c>
      <c r="BU34">
        <v>13.03</v>
      </c>
      <c r="BV34">
        <v>27.100899999999999</v>
      </c>
      <c r="BW34">
        <v>26.809069999999998</v>
      </c>
      <c r="BX34">
        <v>15.577360000000001</v>
      </c>
      <c r="BY34">
        <v>36.14</v>
      </c>
      <c r="BZ34">
        <v>33.063859999999998</v>
      </c>
      <c r="CA34">
        <v>19.89977</v>
      </c>
      <c r="CB34">
        <v>92.575419999999994</v>
      </c>
      <c r="CC34">
        <v>65.428730000000002</v>
      </c>
      <c r="CD34">
        <v>48.409889999999997</v>
      </c>
      <c r="CE34">
        <v>42.66</v>
      </c>
      <c r="CF34">
        <v>14.75018</v>
      </c>
      <c r="CG34">
        <v>57.046340000000001</v>
      </c>
      <c r="CH34">
        <v>55.30697</v>
      </c>
      <c r="CI34">
        <v>35.731430000000003</v>
      </c>
      <c r="CJ34">
        <v>7.8236699999999999</v>
      </c>
      <c r="CK34">
        <v>17.029219999999999</v>
      </c>
      <c r="CL34">
        <v>23.708410000000001</v>
      </c>
      <c r="CM34">
        <v>18.36852</v>
      </c>
      <c r="CN34">
        <v>14.242699999999999</v>
      </c>
      <c r="CO34">
        <v>18.582909999999998</v>
      </c>
      <c r="CP34">
        <v>15.88944</v>
      </c>
      <c r="CQ34">
        <v>29.477499999999999</v>
      </c>
      <c r="CR34">
        <v>28.74</v>
      </c>
      <c r="CS34">
        <v>20.398129999999998</v>
      </c>
      <c r="CT34">
        <v>16.488949999999999</v>
      </c>
      <c r="CU34">
        <v>28.233709999999999</v>
      </c>
      <c r="CV34">
        <v>31.556660000000001</v>
      </c>
      <c r="CW34">
        <v>10.99</v>
      </c>
      <c r="CX34">
        <v>23.90671</v>
      </c>
      <c r="CY34">
        <v>10.773870000000001</v>
      </c>
      <c r="CZ34">
        <v>61.677799999999998</v>
      </c>
      <c r="DA34">
        <v>15.0152</v>
      </c>
      <c r="DB34">
        <v>40.28</v>
      </c>
      <c r="DC34">
        <v>17.41985</v>
      </c>
      <c r="DD34">
        <v>28.18037</v>
      </c>
      <c r="DE34">
        <v>39.443959999999997</v>
      </c>
      <c r="DF34">
        <v>19.090309999999999</v>
      </c>
      <c r="DG34">
        <v>19.463149999999999</v>
      </c>
      <c r="DH34">
        <v>8.5233399999999993</v>
      </c>
      <c r="DI34">
        <v>17.41</v>
      </c>
      <c r="DJ34">
        <v>3.0134699999999999</v>
      </c>
      <c r="DK34">
        <v>78.575940000000003</v>
      </c>
      <c r="DL34">
        <v>86.286510000000007</v>
      </c>
      <c r="DM34">
        <v>106.37125</v>
      </c>
      <c r="DN34">
        <v>142.48025999999999</v>
      </c>
      <c r="DO34">
        <v>45.368789999999997</v>
      </c>
      <c r="DP34">
        <v>89.104380000000006</v>
      </c>
      <c r="DQ34">
        <v>150.79839999999999</v>
      </c>
      <c r="DR34">
        <v>109.55628</v>
      </c>
      <c r="DS34">
        <v>108.06431000000001</v>
      </c>
      <c r="DT34">
        <v>30.353390000000001</v>
      </c>
      <c r="DU34">
        <v>2097.4499500000002</v>
      </c>
    </row>
    <row r="35" spans="1:125" x14ac:dyDescent="0.25">
      <c r="A35" s="1">
        <v>42055</v>
      </c>
      <c r="B35">
        <v>191.81</v>
      </c>
      <c r="C35">
        <v>96.111469999999997</v>
      </c>
      <c r="D35">
        <v>87.859409999999997</v>
      </c>
      <c r="E35">
        <v>198.67213000000001</v>
      </c>
      <c r="F35">
        <v>78.110079999999996</v>
      </c>
      <c r="G35">
        <v>78.05</v>
      </c>
      <c r="H35">
        <v>169.78523000000001</v>
      </c>
      <c r="I35">
        <v>42.655169999999998</v>
      </c>
      <c r="J35">
        <v>76.828469999999996</v>
      </c>
      <c r="K35">
        <v>138.72480999999999</v>
      </c>
      <c r="L35">
        <v>43.46</v>
      </c>
      <c r="M35">
        <v>112.49</v>
      </c>
      <c r="N35">
        <v>29.365690000000001</v>
      </c>
      <c r="O35">
        <v>35.197110000000002</v>
      </c>
      <c r="P35">
        <v>21.555309999999999</v>
      </c>
      <c r="Q35">
        <v>225.16176999999999</v>
      </c>
      <c r="R35">
        <v>128.03831</v>
      </c>
      <c r="S35">
        <v>83.74</v>
      </c>
      <c r="T35">
        <v>51.58511</v>
      </c>
      <c r="U35">
        <v>34.76</v>
      </c>
      <c r="V35">
        <v>26.659549999999999</v>
      </c>
      <c r="W35">
        <v>10.42277</v>
      </c>
      <c r="X35">
        <v>143.36667</v>
      </c>
      <c r="Y35">
        <v>66.532889999999995</v>
      </c>
      <c r="Z35">
        <v>9.44</v>
      </c>
      <c r="AA35">
        <v>31.91675</v>
      </c>
      <c r="AB35">
        <v>21.498809999999999</v>
      </c>
      <c r="AC35">
        <v>43.13</v>
      </c>
      <c r="AD35">
        <v>163.81</v>
      </c>
      <c r="AE35">
        <v>65.088549999999998</v>
      </c>
      <c r="AF35">
        <v>21.46</v>
      </c>
      <c r="AG35">
        <v>47.48</v>
      </c>
      <c r="AH35">
        <v>36.243639999999999</v>
      </c>
      <c r="AI35">
        <v>95.361220000000003</v>
      </c>
      <c r="AJ35">
        <v>74.991169999999997</v>
      </c>
      <c r="AK35">
        <v>76.227010000000007</v>
      </c>
      <c r="AL35">
        <v>70.06138</v>
      </c>
      <c r="AM35">
        <v>66.099999999999994</v>
      </c>
      <c r="AN35">
        <v>39.979909999999997</v>
      </c>
      <c r="AO35">
        <v>38.24</v>
      </c>
      <c r="AP35">
        <v>73.731999999999999</v>
      </c>
      <c r="AQ35">
        <v>144.37</v>
      </c>
      <c r="AR35">
        <v>19.079270000000001</v>
      </c>
      <c r="AS35">
        <v>41.04</v>
      </c>
      <c r="AT35">
        <v>23.93</v>
      </c>
      <c r="AU35">
        <v>38.139609999999998</v>
      </c>
      <c r="AV35">
        <v>22.182310000000001</v>
      </c>
      <c r="AW35">
        <v>57.561169999999997</v>
      </c>
      <c r="AX35">
        <v>12.290649999999999</v>
      </c>
      <c r="AY35">
        <v>40.02299</v>
      </c>
      <c r="AZ35">
        <v>42.25</v>
      </c>
      <c r="BA35">
        <v>18.385259999999999</v>
      </c>
      <c r="BB35">
        <v>31.23141</v>
      </c>
      <c r="BC35">
        <v>22.46734</v>
      </c>
      <c r="BD35">
        <v>25.05977</v>
      </c>
      <c r="BE35">
        <v>53.999079999999999</v>
      </c>
      <c r="BF35">
        <v>46.23</v>
      </c>
      <c r="BG35">
        <v>39.104860000000002</v>
      </c>
      <c r="BH35">
        <v>25.37</v>
      </c>
      <c r="BI35">
        <v>32.141559999999998</v>
      </c>
      <c r="BJ35">
        <v>29.561859999999999</v>
      </c>
      <c r="BK35">
        <v>10.140330000000001</v>
      </c>
      <c r="BL35">
        <v>68.56</v>
      </c>
      <c r="BM35">
        <v>36.246600000000001</v>
      </c>
      <c r="BN35">
        <v>29.53736</v>
      </c>
      <c r="BO35">
        <v>24.037310000000002</v>
      </c>
      <c r="BP35">
        <v>15.89264</v>
      </c>
      <c r="BQ35">
        <v>26.8</v>
      </c>
      <c r="BR35">
        <v>61.173870000000001</v>
      </c>
      <c r="BS35">
        <v>17.366599999999998</v>
      </c>
      <c r="BT35">
        <v>25.32977</v>
      </c>
      <c r="BU35">
        <v>13.15</v>
      </c>
      <c r="BV35">
        <v>27.308769999999999</v>
      </c>
      <c r="BW35">
        <v>26.88833</v>
      </c>
      <c r="BX35">
        <v>15.577360000000001</v>
      </c>
      <c r="BY35">
        <v>36.22</v>
      </c>
      <c r="BZ35">
        <v>33.240940000000002</v>
      </c>
      <c r="CA35">
        <v>19.988569999999999</v>
      </c>
      <c r="CB35">
        <v>93.180419999999998</v>
      </c>
      <c r="CC35">
        <v>66.052620000000005</v>
      </c>
      <c r="CD35">
        <v>48.568800000000003</v>
      </c>
      <c r="CE35">
        <v>42.76</v>
      </c>
      <c r="CF35">
        <v>14.86834</v>
      </c>
      <c r="CG35">
        <v>57.41375</v>
      </c>
      <c r="CH35">
        <v>56.741579999999999</v>
      </c>
      <c r="CI35">
        <v>35.969499999999996</v>
      </c>
      <c r="CJ35">
        <v>7.7944100000000001</v>
      </c>
      <c r="CK35">
        <v>17.188189999999999</v>
      </c>
      <c r="CL35">
        <v>24.753350000000001</v>
      </c>
      <c r="CM35">
        <v>18.477270000000001</v>
      </c>
      <c r="CN35">
        <v>14.19314</v>
      </c>
      <c r="CO35">
        <v>18.632539999999999</v>
      </c>
      <c r="CP35">
        <v>15.978590000000001</v>
      </c>
      <c r="CQ35">
        <v>29.754840000000002</v>
      </c>
      <c r="CR35">
        <v>29.08</v>
      </c>
      <c r="CS35">
        <v>20.616720000000001</v>
      </c>
      <c r="CT35">
        <v>16.528829999999999</v>
      </c>
      <c r="CU35">
        <v>28.352540000000001</v>
      </c>
      <c r="CV35">
        <v>32.16883</v>
      </c>
      <c r="CW35">
        <v>11.13</v>
      </c>
      <c r="CX35">
        <v>23.946370000000002</v>
      </c>
      <c r="CY35">
        <v>10.70506</v>
      </c>
      <c r="CZ35">
        <v>62.32152</v>
      </c>
      <c r="DA35">
        <v>14.9666</v>
      </c>
      <c r="DB35">
        <v>40.32</v>
      </c>
      <c r="DC35">
        <v>17.633949999999999</v>
      </c>
      <c r="DD35">
        <v>28.081499999999998</v>
      </c>
      <c r="DE35">
        <v>39.642069999999997</v>
      </c>
      <c r="DF35">
        <v>19.17961</v>
      </c>
      <c r="DG35">
        <v>19.50253</v>
      </c>
      <c r="DH35">
        <v>8.6104099999999999</v>
      </c>
      <c r="DI35">
        <v>17.420000000000002</v>
      </c>
      <c r="DJ35">
        <v>3.0329700000000002</v>
      </c>
      <c r="DK35">
        <v>79.3</v>
      </c>
      <c r="DL35">
        <v>86.605490000000003</v>
      </c>
      <c r="DM35">
        <v>106.88902</v>
      </c>
      <c r="DN35">
        <v>143.53706</v>
      </c>
      <c r="DO35">
        <v>45.179949999999998</v>
      </c>
      <c r="DP35">
        <v>89.871489999999994</v>
      </c>
      <c r="DQ35">
        <v>152.48514</v>
      </c>
      <c r="DR35">
        <v>110.48338</v>
      </c>
      <c r="DS35">
        <v>108.69265</v>
      </c>
      <c r="DT35">
        <v>30.54241</v>
      </c>
      <c r="DU35">
        <v>2110.3000499999998</v>
      </c>
    </row>
    <row r="36" spans="1:125" x14ac:dyDescent="0.25">
      <c r="A36" s="1">
        <v>42058</v>
      </c>
      <c r="B36">
        <v>193.61</v>
      </c>
      <c r="C36">
        <v>96.908000000000001</v>
      </c>
      <c r="D36">
        <v>87.057180000000002</v>
      </c>
      <c r="E36">
        <v>199.49588</v>
      </c>
      <c r="F36">
        <v>79.401150000000001</v>
      </c>
      <c r="G36">
        <v>78.69</v>
      </c>
      <c r="H36">
        <v>172.22776999999999</v>
      </c>
      <c r="I36">
        <v>43.091430000000003</v>
      </c>
      <c r="J36">
        <v>76.977310000000003</v>
      </c>
      <c r="K36">
        <v>140.27759</v>
      </c>
      <c r="L36">
        <v>43.73</v>
      </c>
      <c r="M36">
        <v>113.16</v>
      </c>
      <c r="N36">
        <v>29.61422</v>
      </c>
      <c r="O36">
        <v>35.435130000000001</v>
      </c>
      <c r="P36">
        <v>21.396879999999999</v>
      </c>
      <c r="Q36">
        <v>227.06993</v>
      </c>
      <c r="R36">
        <v>129.14313000000001</v>
      </c>
      <c r="S36">
        <v>84.84</v>
      </c>
      <c r="T36">
        <v>52.031779999999998</v>
      </c>
      <c r="U36">
        <v>34.89</v>
      </c>
      <c r="V36">
        <v>27.01633</v>
      </c>
      <c r="W36">
        <v>10.42277</v>
      </c>
      <c r="X36">
        <v>144.53952000000001</v>
      </c>
      <c r="Y36">
        <v>67.036190000000005</v>
      </c>
      <c r="Z36">
        <v>9.75</v>
      </c>
      <c r="AA36">
        <v>32.283619999999999</v>
      </c>
      <c r="AB36">
        <v>21.410609999999998</v>
      </c>
      <c r="AC36">
        <v>43.39</v>
      </c>
      <c r="AD36">
        <v>164.09</v>
      </c>
      <c r="AE36">
        <v>65.584879999999998</v>
      </c>
      <c r="AF36">
        <v>21.71</v>
      </c>
      <c r="AG36">
        <v>46.49</v>
      </c>
      <c r="AH36">
        <v>35.828980000000001</v>
      </c>
      <c r="AI36">
        <v>96.661289999999994</v>
      </c>
      <c r="AJ36">
        <v>74.574939999999998</v>
      </c>
      <c r="AK36">
        <v>76.416120000000006</v>
      </c>
      <c r="AL36">
        <v>70.731920000000002</v>
      </c>
      <c r="AM36">
        <v>66.84</v>
      </c>
      <c r="AN36">
        <v>40.554729999999999</v>
      </c>
      <c r="AO36">
        <v>38.869999999999997</v>
      </c>
      <c r="AP36">
        <v>73.702309999999997</v>
      </c>
      <c r="AQ36">
        <v>144.21001000000001</v>
      </c>
      <c r="AR36">
        <v>19.267489999999999</v>
      </c>
      <c r="AS36">
        <v>41.64</v>
      </c>
      <c r="AT36">
        <v>24.047640000000001</v>
      </c>
      <c r="AU36">
        <v>38.198810000000002</v>
      </c>
      <c r="AV36">
        <v>22.41798</v>
      </c>
      <c r="AW36">
        <v>57.501869999999997</v>
      </c>
      <c r="AX36">
        <v>12.320220000000001</v>
      </c>
      <c r="AY36">
        <v>40.240139999999997</v>
      </c>
      <c r="AZ36">
        <v>42.47</v>
      </c>
      <c r="BA36">
        <v>18.502680000000002</v>
      </c>
      <c r="BB36">
        <v>31.516860000000001</v>
      </c>
      <c r="BC36">
        <v>22.61561</v>
      </c>
      <c r="BD36">
        <v>25.237010000000001</v>
      </c>
      <c r="BE36">
        <v>54.386490000000002</v>
      </c>
      <c r="BF36">
        <v>46.65</v>
      </c>
      <c r="BG36">
        <v>39.382129999999997</v>
      </c>
      <c r="BH36">
        <v>25.44</v>
      </c>
      <c r="BI36">
        <v>32.497689999999999</v>
      </c>
      <c r="BJ36">
        <v>29.62106</v>
      </c>
      <c r="BK36">
        <v>10.140330000000001</v>
      </c>
      <c r="BL36">
        <v>69.05</v>
      </c>
      <c r="BM36">
        <v>36.771479999999997</v>
      </c>
      <c r="BN36">
        <v>29.59693</v>
      </c>
      <c r="BO36">
        <v>24.106839999999998</v>
      </c>
      <c r="BP36">
        <v>16.050979999999999</v>
      </c>
      <c r="BQ36">
        <v>26.98</v>
      </c>
      <c r="BR36">
        <v>61.975790000000003</v>
      </c>
      <c r="BS36">
        <v>17.506170000000001</v>
      </c>
      <c r="BT36">
        <v>25.685549999999999</v>
      </c>
      <c r="BU36">
        <v>13.17</v>
      </c>
      <c r="BV36">
        <v>27.42754</v>
      </c>
      <c r="BW36">
        <v>26.95768</v>
      </c>
      <c r="BX36">
        <v>15.67442</v>
      </c>
      <c r="BY36">
        <v>36.6</v>
      </c>
      <c r="BZ36">
        <v>33.358989999999999</v>
      </c>
      <c r="CA36">
        <v>20.245090000000001</v>
      </c>
      <c r="CB36">
        <v>93.775509999999997</v>
      </c>
      <c r="CC36">
        <v>67.389520000000005</v>
      </c>
      <c r="CD36">
        <v>49.383249999999997</v>
      </c>
      <c r="CE36">
        <v>43.24</v>
      </c>
      <c r="CF36">
        <v>15.045579999999999</v>
      </c>
      <c r="CG36">
        <v>57.910229999999999</v>
      </c>
      <c r="CH36">
        <v>57.176920000000003</v>
      </c>
      <c r="CI36">
        <v>36.286940000000001</v>
      </c>
      <c r="CJ36">
        <v>7.7358799999999999</v>
      </c>
      <c r="CK36">
        <v>17.36703</v>
      </c>
      <c r="CL36">
        <v>24.635059999999999</v>
      </c>
      <c r="CM36">
        <v>18.665109999999999</v>
      </c>
      <c r="CN36">
        <v>14.31208</v>
      </c>
      <c r="CO36">
        <v>18.632539999999999</v>
      </c>
      <c r="CP36">
        <v>16.10737</v>
      </c>
      <c r="CQ36">
        <v>30.21048</v>
      </c>
      <c r="CR36">
        <v>29.27</v>
      </c>
      <c r="CS36">
        <v>20.487549999999999</v>
      </c>
      <c r="CT36">
        <v>16.5687</v>
      </c>
      <c r="CU36">
        <v>28.699149999999999</v>
      </c>
      <c r="CV36">
        <v>32.435420000000001</v>
      </c>
      <c r="CW36">
        <v>11.15</v>
      </c>
      <c r="CX36">
        <v>23.946370000000002</v>
      </c>
      <c r="CY36">
        <v>10.793530000000001</v>
      </c>
      <c r="CZ36">
        <v>63.193010000000001</v>
      </c>
      <c r="DA36">
        <v>14.986039999999999</v>
      </c>
      <c r="DB36">
        <v>40.47</v>
      </c>
      <c r="DC36">
        <v>17.692340000000002</v>
      </c>
      <c r="DD36">
        <v>28.595659999999999</v>
      </c>
      <c r="DE36">
        <v>39.86</v>
      </c>
      <c r="DF36">
        <v>19.258990000000001</v>
      </c>
      <c r="DG36">
        <v>19.669889999999999</v>
      </c>
      <c r="DH36">
        <v>8.6394400000000005</v>
      </c>
      <c r="DI36">
        <v>17.46</v>
      </c>
      <c r="DJ36">
        <v>3.0329700000000002</v>
      </c>
      <c r="DK36">
        <v>79.924880000000002</v>
      </c>
      <c r="DL36">
        <v>86.525750000000002</v>
      </c>
      <c r="DM36">
        <v>106.82928</v>
      </c>
      <c r="DN36">
        <v>143.58690999999999</v>
      </c>
      <c r="DO36">
        <v>44.9315</v>
      </c>
      <c r="DP36">
        <v>89.662279999999996</v>
      </c>
      <c r="DQ36">
        <v>152.96422000000001</v>
      </c>
      <c r="DR36">
        <v>110.18431</v>
      </c>
      <c r="DS36">
        <v>108.75248999999999</v>
      </c>
      <c r="DT36">
        <v>30.283750000000001</v>
      </c>
      <c r="DU36">
        <v>2109.6599099999999</v>
      </c>
    </row>
    <row r="37" spans="1:125" x14ac:dyDescent="0.25">
      <c r="A37" s="1">
        <v>42059</v>
      </c>
      <c r="B37">
        <v>190.06</v>
      </c>
      <c r="C37">
        <v>94.239620000000002</v>
      </c>
      <c r="D37">
        <v>85.977630000000005</v>
      </c>
      <c r="E37">
        <v>197.00479000000001</v>
      </c>
      <c r="F37">
        <v>77.444680000000005</v>
      </c>
      <c r="G37">
        <v>76.5</v>
      </c>
      <c r="H37">
        <v>167.70015000000001</v>
      </c>
      <c r="I37">
        <v>42.327959999999997</v>
      </c>
      <c r="J37">
        <v>73.960920000000002</v>
      </c>
      <c r="K37">
        <v>137.61994999999999</v>
      </c>
      <c r="L37">
        <v>42.16</v>
      </c>
      <c r="M37">
        <v>111.05</v>
      </c>
      <c r="N37">
        <v>28.928290000000001</v>
      </c>
      <c r="O37">
        <v>34.85</v>
      </c>
      <c r="P37">
        <v>21.109739999999999</v>
      </c>
      <c r="Q37">
        <v>221.79268999999999</v>
      </c>
      <c r="R37">
        <v>126.28654</v>
      </c>
      <c r="S37">
        <v>83.19</v>
      </c>
      <c r="T37">
        <v>50.493259999999999</v>
      </c>
      <c r="U37">
        <v>34.67</v>
      </c>
      <c r="V37">
        <v>26.21358</v>
      </c>
      <c r="W37">
        <v>10.354710000000001</v>
      </c>
      <c r="X37">
        <v>142.14411999999999</v>
      </c>
      <c r="Y37">
        <v>65.871709999999993</v>
      </c>
      <c r="Z37">
        <v>9.4600000000000009</v>
      </c>
      <c r="AA37">
        <v>31.351590000000002</v>
      </c>
      <c r="AB37">
        <v>21.342020000000002</v>
      </c>
      <c r="AC37">
        <v>43.14</v>
      </c>
      <c r="AD37">
        <v>163.19999999999999</v>
      </c>
      <c r="AE37">
        <v>64.880089999999996</v>
      </c>
      <c r="AF37">
        <v>21.41</v>
      </c>
      <c r="AG37">
        <v>47.84</v>
      </c>
      <c r="AH37">
        <v>36.115290000000002</v>
      </c>
      <c r="AI37">
        <v>94.974180000000004</v>
      </c>
      <c r="AJ37">
        <v>72.642430000000004</v>
      </c>
      <c r="AK37">
        <v>74.455209999999994</v>
      </c>
      <c r="AL37">
        <v>68.483630000000005</v>
      </c>
      <c r="AM37">
        <v>65.56</v>
      </c>
      <c r="AN37">
        <v>39.70241</v>
      </c>
      <c r="AO37">
        <v>37.700000000000003</v>
      </c>
      <c r="AP37">
        <v>72.405649999999994</v>
      </c>
      <c r="AQ37">
        <v>147.02000000000001</v>
      </c>
      <c r="AR37">
        <v>18.851430000000001</v>
      </c>
      <c r="AS37">
        <v>40.49</v>
      </c>
      <c r="AT37">
        <v>23.80256</v>
      </c>
      <c r="AU37">
        <v>37.152819999999998</v>
      </c>
      <c r="AV37">
        <v>21.95646</v>
      </c>
      <c r="AW37">
        <v>57.679769999999998</v>
      </c>
      <c r="AX37">
        <v>12.07382</v>
      </c>
      <c r="AY37">
        <v>39.924300000000002</v>
      </c>
      <c r="AZ37">
        <v>41.69</v>
      </c>
      <c r="BA37">
        <v>18.385259999999999</v>
      </c>
      <c r="BB37">
        <v>30.650680000000001</v>
      </c>
      <c r="BC37">
        <v>22.497</v>
      </c>
      <c r="BD37">
        <v>25.266549999999999</v>
      </c>
      <c r="BE37">
        <v>53.244120000000002</v>
      </c>
      <c r="BF37">
        <v>45.74</v>
      </c>
      <c r="BG37">
        <v>38.28295</v>
      </c>
      <c r="BH37">
        <v>25.27</v>
      </c>
      <c r="BI37">
        <v>31.409490000000002</v>
      </c>
      <c r="BJ37">
        <v>29.374389999999998</v>
      </c>
      <c r="BK37">
        <v>10.130570000000001</v>
      </c>
      <c r="BL37">
        <v>67.28</v>
      </c>
      <c r="BM37">
        <v>35.939590000000003</v>
      </c>
      <c r="BN37">
        <v>28.872140000000002</v>
      </c>
      <c r="BO37">
        <v>23.550599999999999</v>
      </c>
      <c r="BP37">
        <v>15.655150000000001</v>
      </c>
      <c r="BQ37">
        <v>26.34</v>
      </c>
      <c r="BR37">
        <v>61.005569999999999</v>
      </c>
      <c r="BS37">
        <v>17.21706</v>
      </c>
      <c r="BT37">
        <v>25.27047</v>
      </c>
      <c r="BU37">
        <v>12.99</v>
      </c>
      <c r="BV37">
        <v>26.774270000000001</v>
      </c>
      <c r="BW37">
        <v>26.74963</v>
      </c>
      <c r="BX37">
        <v>15.577360000000001</v>
      </c>
      <c r="BY37">
        <v>36.130000000000003</v>
      </c>
      <c r="BZ37">
        <v>33.299959999999999</v>
      </c>
      <c r="CA37">
        <v>19.89977</v>
      </c>
      <c r="CB37">
        <v>92.049760000000006</v>
      </c>
      <c r="CC37">
        <v>66.666600000000003</v>
      </c>
      <c r="CD37">
        <v>48.141719999999999</v>
      </c>
      <c r="CE37">
        <v>43.18</v>
      </c>
      <c r="CF37">
        <v>14.94711</v>
      </c>
      <c r="CG37">
        <v>56.420769999999997</v>
      </c>
      <c r="CH37">
        <v>56.89</v>
      </c>
      <c r="CI37">
        <v>35.711590000000001</v>
      </c>
      <c r="CJ37">
        <v>7.7066100000000004</v>
      </c>
      <c r="CK37">
        <v>17.168320000000001</v>
      </c>
      <c r="CL37">
        <v>24.359030000000001</v>
      </c>
      <c r="CM37">
        <v>18.239999999999998</v>
      </c>
      <c r="CN37">
        <v>14.17332</v>
      </c>
      <c r="CO37">
        <v>18.344660000000001</v>
      </c>
      <c r="CP37">
        <v>15.74085</v>
      </c>
      <c r="CQ37">
        <v>29.536930000000002</v>
      </c>
      <c r="CR37">
        <v>28.65</v>
      </c>
      <c r="CS37">
        <v>20.28884</v>
      </c>
      <c r="CT37">
        <v>16.638490000000001</v>
      </c>
      <c r="CU37">
        <v>28.05545</v>
      </c>
      <c r="CV37">
        <v>31.536909999999999</v>
      </c>
      <c r="CW37">
        <v>10.95</v>
      </c>
      <c r="CX37">
        <v>23.718309999999999</v>
      </c>
      <c r="CY37">
        <v>10.62641</v>
      </c>
      <c r="CZ37">
        <v>62.816679999999998</v>
      </c>
      <c r="DA37">
        <v>15.42338</v>
      </c>
      <c r="DB37">
        <v>40.5</v>
      </c>
      <c r="DC37">
        <v>17.633949999999999</v>
      </c>
      <c r="DD37">
        <v>28.012280000000001</v>
      </c>
      <c r="DE37">
        <v>39.453870000000002</v>
      </c>
      <c r="DF37">
        <v>19.040700000000001</v>
      </c>
      <c r="DG37">
        <v>19.128430000000002</v>
      </c>
      <c r="DH37">
        <v>8.70716</v>
      </c>
      <c r="DI37">
        <v>17.34</v>
      </c>
      <c r="DJ37">
        <v>3.0719799999999999</v>
      </c>
      <c r="DK37">
        <v>78.417240000000007</v>
      </c>
      <c r="DL37">
        <v>86.914519999999996</v>
      </c>
      <c r="DM37">
        <v>107.25743</v>
      </c>
      <c r="DN37">
        <v>144.21501000000001</v>
      </c>
      <c r="DO37">
        <v>45.050759999999997</v>
      </c>
      <c r="DP37">
        <v>89.851569999999995</v>
      </c>
      <c r="DQ37">
        <v>152.74463</v>
      </c>
      <c r="DR37">
        <v>110.46343</v>
      </c>
      <c r="DS37">
        <v>109.01181</v>
      </c>
      <c r="DT37">
        <v>30.214110000000002</v>
      </c>
      <c r="DU37">
        <v>2115.4799800000001</v>
      </c>
    </row>
    <row r="38" spans="1:125" x14ac:dyDescent="0.25">
      <c r="A38" s="1">
        <v>42060</v>
      </c>
      <c r="B38">
        <v>190.48</v>
      </c>
      <c r="C38">
        <v>97.425749999999994</v>
      </c>
      <c r="D38">
        <v>85.749840000000006</v>
      </c>
      <c r="E38">
        <v>196.78645</v>
      </c>
      <c r="F38">
        <v>77.166600000000003</v>
      </c>
      <c r="G38">
        <v>77.63</v>
      </c>
      <c r="H38">
        <v>166.78667999999999</v>
      </c>
      <c r="I38">
        <v>42.536189999999998</v>
      </c>
      <c r="J38">
        <v>73.851780000000005</v>
      </c>
      <c r="K38">
        <v>137.02274</v>
      </c>
      <c r="L38">
        <v>42.3</v>
      </c>
      <c r="M38">
        <v>110.45</v>
      </c>
      <c r="N38">
        <v>28.948170000000001</v>
      </c>
      <c r="O38">
        <v>34.94</v>
      </c>
      <c r="P38">
        <v>21.040430000000001</v>
      </c>
      <c r="Q38">
        <v>221.00757999999999</v>
      </c>
      <c r="R38">
        <v>126.52542</v>
      </c>
      <c r="S38">
        <v>82.97</v>
      </c>
      <c r="T38">
        <v>50.721550000000001</v>
      </c>
      <c r="U38">
        <v>34.78</v>
      </c>
      <c r="V38">
        <v>26.21358</v>
      </c>
      <c r="W38">
        <v>10.344989999999999</v>
      </c>
      <c r="X38">
        <v>141.66702000000001</v>
      </c>
      <c r="Y38">
        <v>65.299340000000001</v>
      </c>
      <c r="Z38">
        <v>9.5500000000000007</v>
      </c>
      <c r="AA38">
        <v>31.530059999999999</v>
      </c>
      <c r="AB38">
        <v>21.243030000000001</v>
      </c>
      <c r="AC38">
        <v>43.26</v>
      </c>
      <c r="AD38">
        <v>162.96001000000001</v>
      </c>
      <c r="AE38">
        <v>65.852890000000002</v>
      </c>
      <c r="AF38">
        <v>21.4</v>
      </c>
      <c r="AG38">
        <v>47.17</v>
      </c>
      <c r="AH38">
        <v>36.016559999999998</v>
      </c>
      <c r="AI38">
        <v>95.410849999999996</v>
      </c>
      <c r="AJ38">
        <v>72.216290000000001</v>
      </c>
      <c r="AK38">
        <v>74.614469999999997</v>
      </c>
      <c r="AL38">
        <v>68.207530000000006</v>
      </c>
      <c r="AM38">
        <v>65.599999999999994</v>
      </c>
      <c r="AN38">
        <v>40.495269999999998</v>
      </c>
      <c r="AO38">
        <v>37.47</v>
      </c>
      <c r="AP38">
        <v>72.702579999999998</v>
      </c>
      <c r="AQ38">
        <v>149.38</v>
      </c>
      <c r="AR38">
        <v>18.831620000000001</v>
      </c>
      <c r="AS38">
        <v>40.659999999999997</v>
      </c>
      <c r="AT38">
        <v>23.880990000000001</v>
      </c>
      <c r="AU38">
        <v>37.290970000000002</v>
      </c>
      <c r="AV38">
        <v>22.044840000000001</v>
      </c>
      <c r="AW38">
        <v>57.22513</v>
      </c>
      <c r="AX38">
        <v>12.280799999999999</v>
      </c>
      <c r="AY38">
        <v>39.549239999999998</v>
      </c>
      <c r="AZ38">
        <v>41.54</v>
      </c>
      <c r="BA38">
        <v>18.473320000000001</v>
      </c>
      <c r="BB38">
        <v>30.749110000000002</v>
      </c>
      <c r="BC38">
        <v>22.546420000000001</v>
      </c>
      <c r="BD38">
        <v>25.118849999999998</v>
      </c>
      <c r="BE38">
        <v>53.373260000000002</v>
      </c>
      <c r="BF38">
        <v>45.79</v>
      </c>
      <c r="BG38">
        <v>38.431489999999997</v>
      </c>
      <c r="BH38">
        <v>25.58</v>
      </c>
      <c r="BI38">
        <v>31.379809999999999</v>
      </c>
      <c r="BJ38">
        <v>29.27571</v>
      </c>
      <c r="BK38">
        <v>10.18913</v>
      </c>
      <c r="BL38">
        <v>67.48</v>
      </c>
      <c r="BM38">
        <v>36.038629999999998</v>
      </c>
      <c r="BN38">
        <v>28.921790000000001</v>
      </c>
      <c r="BO38">
        <v>23.471139999999998</v>
      </c>
      <c r="BP38">
        <v>15.645250000000001</v>
      </c>
      <c r="BQ38">
        <v>26.33</v>
      </c>
      <c r="BR38">
        <v>60.361849999999997</v>
      </c>
      <c r="BS38">
        <v>17.336690000000001</v>
      </c>
      <c r="BT38">
        <v>25.31</v>
      </c>
      <c r="BU38">
        <v>13.12</v>
      </c>
      <c r="BV38">
        <v>26.942540000000001</v>
      </c>
      <c r="BW38">
        <v>26.927959999999999</v>
      </c>
      <c r="BX38">
        <v>15.528829999999999</v>
      </c>
      <c r="BY38">
        <v>36.020000000000003</v>
      </c>
      <c r="BZ38">
        <v>33.221260000000001</v>
      </c>
      <c r="CA38">
        <v>19.9787</v>
      </c>
      <c r="CB38">
        <v>92.426649999999995</v>
      </c>
      <c r="CC38">
        <v>66.508160000000004</v>
      </c>
      <c r="CD38">
        <v>48.479410000000001</v>
      </c>
      <c r="CE38">
        <v>42.48</v>
      </c>
      <c r="CF38">
        <v>15.12435</v>
      </c>
      <c r="CG38">
        <v>56.649149999999999</v>
      </c>
      <c r="CH38">
        <v>56.256790000000002</v>
      </c>
      <c r="CI38">
        <v>35.642150000000001</v>
      </c>
      <c r="CJ38">
        <v>7.7651399999999997</v>
      </c>
      <c r="CK38">
        <v>17.60547</v>
      </c>
      <c r="CL38">
        <v>24.280169999999998</v>
      </c>
      <c r="CM38">
        <v>18.440000000000001</v>
      </c>
      <c r="CN38">
        <v>14.15349</v>
      </c>
      <c r="CO38">
        <v>18.37444</v>
      </c>
      <c r="CP38">
        <v>15.83991</v>
      </c>
      <c r="CQ38">
        <v>29.54684</v>
      </c>
      <c r="CR38">
        <v>28.76</v>
      </c>
      <c r="CS38">
        <v>20.626650000000001</v>
      </c>
      <c r="CT38">
        <v>16.488949999999999</v>
      </c>
      <c r="CU38">
        <v>28.005929999999999</v>
      </c>
      <c r="CV38">
        <v>31.191330000000001</v>
      </c>
      <c r="CW38">
        <v>10.87</v>
      </c>
      <c r="CX38">
        <v>23.648900000000001</v>
      </c>
      <c r="CY38">
        <v>10.48879</v>
      </c>
      <c r="CZ38">
        <v>62.876109999999997</v>
      </c>
      <c r="DA38">
        <v>15.49141</v>
      </c>
      <c r="DB38">
        <v>40.619999999999997</v>
      </c>
      <c r="DC38">
        <v>17.760459999999998</v>
      </c>
      <c r="DD38">
        <v>28.210039999999999</v>
      </c>
      <c r="DE38">
        <v>39.55292</v>
      </c>
      <c r="DF38">
        <v>18.981169999999999</v>
      </c>
      <c r="DG38">
        <v>18.961069999999999</v>
      </c>
      <c r="DH38">
        <v>8.7555300000000003</v>
      </c>
      <c r="DI38">
        <v>17.34</v>
      </c>
      <c r="DJ38">
        <v>3.0914899999999998</v>
      </c>
      <c r="DK38">
        <v>78.585859999999997</v>
      </c>
      <c r="DL38">
        <v>86.675269999999998</v>
      </c>
      <c r="DM38">
        <v>107.30721</v>
      </c>
      <c r="DN38">
        <v>144.65369999999999</v>
      </c>
      <c r="DO38">
        <v>45.309150000000002</v>
      </c>
      <c r="DP38">
        <v>89.911339999999996</v>
      </c>
      <c r="DQ38">
        <v>152.94426000000001</v>
      </c>
      <c r="DR38">
        <v>110.52325</v>
      </c>
      <c r="DS38">
        <v>108.23386000000001</v>
      </c>
      <c r="DT38">
        <v>30.55236</v>
      </c>
      <c r="DU38">
        <v>2113.8601100000001</v>
      </c>
    </row>
    <row r="39" spans="1:125" x14ac:dyDescent="0.25">
      <c r="A39" s="1">
        <v>42061</v>
      </c>
      <c r="B39">
        <v>187.14</v>
      </c>
      <c r="C39">
        <v>98.45129</v>
      </c>
      <c r="D39">
        <v>85.264529999999993</v>
      </c>
      <c r="E39">
        <v>195.27789000000001</v>
      </c>
      <c r="F39">
        <v>76.3125</v>
      </c>
      <c r="G39">
        <v>76.069999999999993</v>
      </c>
      <c r="H39">
        <v>165.04911999999999</v>
      </c>
      <c r="I39">
        <v>42.070169999999997</v>
      </c>
      <c r="J39">
        <v>73.206829999999997</v>
      </c>
      <c r="K39">
        <v>135.59934999999999</v>
      </c>
      <c r="L39">
        <v>41.78</v>
      </c>
      <c r="M39">
        <v>109.38</v>
      </c>
      <c r="N39">
        <v>28.570409999999999</v>
      </c>
      <c r="O39">
        <v>35.090000000000003</v>
      </c>
      <c r="P39">
        <v>20.911719999999999</v>
      </c>
      <c r="Q39">
        <v>218.98016000000001</v>
      </c>
      <c r="R39">
        <v>125.17178</v>
      </c>
      <c r="S39">
        <v>82.19</v>
      </c>
      <c r="T39">
        <v>49.624650000000003</v>
      </c>
      <c r="U39">
        <v>34.46</v>
      </c>
      <c r="V39">
        <v>25.93608</v>
      </c>
      <c r="W39">
        <v>10.27693</v>
      </c>
      <c r="X39">
        <v>139.71889999999999</v>
      </c>
      <c r="Y39">
        <v>64.578950000000006</v>
      </c>
      <c r="Z39">
        <v>9.23</v>
      </c>
      <c r="AA39">
        <v>31.2227</v>
      </c>
      <c r="AB39">
        <v>21.054950000000002</v>
      </c>
      <c r="AC39">
        <v>43.33</v>
      </c>
      <c r="AD39">
        <v>161.99001000000001</v>
      </c>
      <c r="AE39">
        <v>64.969430000000003</v>
      </c>
      <c r="AF39">
        <v>21.19</v>
      </c>
      <c r="AG39">
        <v>46.47</v>
      </c>
      <c r="AH39">
        <v>36.381860000000003</v>
      </c>
      <c r="AI39">
        <v>94.319190000000006</v>
      </c>
      <c r="AJ39">
        <v>71.720780000000005</v>
      </c>
      <c r="AK39">
        <v>73.848020000000005</v>
      </c>
      <c r="AL39">
        <v>67.132710000000003</v>
      </c>
      <c r="AM39">
        <v>64.75</v>
      </c>
      <c r="AN39">
        <v>39.62312</v>
      </c>
      <c r="AO39">
        <v>37.1</v>
      </c>
      <c r="AP39">
        <v>71.237650000000002</v>
      </c>
      <c r="AQ39">
        <v>148.19999999999999</v>
      </c>
      <c r="AR39">
        <v>18.60378</v>
      </c>
      <c r="AS39">
        <v>40.119999999999997</v>
      </c>
      <c r="AT39">
        <v>23.86138</v>
      </c>
      <c r="AU39">
        <v>36.580469999999998</v>
      </c>
      <c r="AV39">
        <v>21.84845</v>
      </c>
      <c r="AW39">
        <v>58.34196</v>
      </c>
      <c r="AX39">
        <v>12.152670000000001</v>
      </c>
      <c r="AY39">
        <v>39.193910000000002</v>
      </c>
      <c r="AZ39">
        <v>41.01</v>
      </c>
      <c r="BA39">
        <v>19.04083</v>
      </c>
      <c r="BB39">
        <v>30.53257</v>
      </c>
      <c r="BC39">
        <v>21.9237</v>
      </c>
      <c r="BD39">
        <v>25.109000000000002</v>
      </c>
      <c r="BE39">
        <v>53.34346</v>
      </c>
      <c r="BF39">
        <v>45.23</v>
      </c>
      <c r="BG39">
        <v>38.134410000000003</v>
      </c>
      <c r="BH39">
        <v>25.52</v>
      </c>
      <c r="BI39">
        <v>31.25121</v>
      </c>
      <c r="BJ39">
        <v>28.910630000000001</v>
      </c>
      <c r="BK39">
        <v>10.150090000000001</v>
      </c>
      <c r="BL39">
        <v>66.37</v>
      </c>
      <c r="BM39">
        <v>35.80095</v>
      </c>
      <c r="BN39">
        <v>28.713290000000001</v>
      </c>
      <c r="BO39">
        <v>23.143360000000001</v>
      </c>
      <c r="BP39">
        <v>15.556190000000001</v>
      </c>
      <c r="BQ39">
        <v>26.58</v>
      </c>
      <c r="BR39">
        <v>59.963889999999999</v>
      </c>
      <c r="BS39">
        <v>17.296810000000001</v>
      </c>
      <c r="BT39">
        <v>25.7</v>
      </c>
      <c r="BU39">
        <v>13.12</v>
      </c>
      <c r="BV39">
        <v>26.853449999999999</v>
      </c>
      <c r="BW39">
        <v>26.848700000000001</v>
      </c>
      <c r="BX39">
        <v>15.528829999999999</v>
      </c>
      <c r="BY39">
        <v>35.450000000000003</v>
      </c>
      <c r="BZ39">
        <v>33.024509999999999</v>
      </c>
      <c r="CA39">
        <v>19.584060000000001</v>
      </c>
      <c r="CB39">
        <v>91.018280000000004</v>
      </c>
      <c r="CC39">
        <v>66.676509999999993</v>
      </c>
      <c r="CD39">
        <v>48.638330000000003</v>
      </c>
      <c r="CE39">
        <v>42.59</v>
      </c>
      <c r="CF39">
        <v>14.79941</v>
      </c>
      <c r="CG39">
        <v>55.864699999999999</v>
      </c>
      <c r="CH39">
        <v>58.611539999999998</v>
      </c>
      <c r="CI39">
        <v>35.503270000000001</v>
      </c>
      <c r="CJ39">
        <v>7.7358799999999999</v>
      </c>
      <c r="CK39">
        <v>17.406770000000002</v>
      </c>
      <c r="CL39">
        <v>24.447749999999999</v>
      </c>
      <c r="CM39">
        <v>18.190000000000001</v>
      </c>
      <c r="CN39">
        <v>14.203049999999999</v>
      </c>
      <c r="CO39">
        <v>17.957519999999999</v>
      </c>
      <c r="CP39">
        <v>15.621969999999999</v>
      </c>
      <c r="CQ39">
        <v>29.447780000000002</v>
      </c>
      <c r="CR39">
        <v>28.34</v>
      </c>
      <c r="CS39">
        <v>20.626650000000001</v>
      </c>
      <c r="CT39">
        <v>16.429130000000001</v>
      </c>
      <c r="CU39">
        <v>27.857389999999999</v>
      </c>
      <c r="CV39">
        <v>30.855619999999998</v>
      </c>
      <c r="CW39">
        <v>10.5</v>
      </c>
      <c r="CX39">
        <v>23.678650000000001</v>
      </c>
      <c r="CY39">
        <v>10.52811</v>
      </c>
      <c r="CZ39">
        <v>61.955100000000002</v>
      </c>
      <c r="DA39">
        <v>15.471970000000001</v>
      </c>
      <c r="DB39">
        <v>40.659999999999997</v>
      </c>
      <c r="DC39">
        <v>17.692340000000002</v>
      </c>
      <c r="DD39">
        <v>28.032060000000001</v>
      </c>
      <c r="DE39">
        <v>39.671790000000001</v>
      </c>
      <c r="DF39">
        <v>18.832329999999999</v>
      </c>
      <c r="DG39">
        <v>18.813389999999998</v>
      </c>
      <c r="DH39">
        <v>8.7652099999999997</v>
      </c>
      <c r="DI39">
        <v>17.21</v>
      </c>
      <c r="DJ39">
        <v>3.0914899999999998</v>
      </c>
      <c r="DK39">
        <v>77.921300000000002</v>
      </c>
      <c r="DL39">
        <v>85.987459999999999</v>
      </c>
      <c r="DM39">
        <v>107.20764</v>
      </c>
      <c r="DN39">
        <v>144.34464</v>
      </c>
      <c r="DO39">
        <v>44.543900000000001</v>
      </c>
      <c r="DP39">
        <v>89.632390000000001</v>
      </c>
      <c r="DQ39">
        <v>153.42331999999999</v>
      </c>
      <c r="DR39">
        <v>110.20425</v>
      </c>
      <c r="DS39">
        <v>109.02177</v>
      </c>
      <c r="DT39">
        <v>30.48272</v>
      </c>
      <c r="DU39">
        <v>2110.73999</v>
      </c>
    </row>
    <row r="40" spans="1:125" x14ac:dyDescent="0.25">
      <c r="A40" s="1">
        <v>42062</v>
      </c>
      <c r="B40">
        <v>190.36</v>
      </c>
      <c r="C40">
        <v>98.710160000000002</v>
      </c>
      <c r="D40">
        <v>85.482420000000005</v>
      </c>
      <c r="E40">
        <v>195.73444000000001</v>
      </c>
      <c r="F40">
        <v>76.501199999999997</v>
      </c>
      <c r="G40">
        <v>77.11</v>
      </c>
      <c r="H40">
        <v>167.14412999999999</v>
      </c>
      <c r="I40">
        <v>42.347790000000003</v>
      </c>
      <c r="J40">
        <v>73.891459999999995</v>
      </c>
      <c r="K40">
        <v>136.7739</v>
      </c>
      <c r="L40">
        <v>42.36</v>
      </c>
      <c r="M40">
        <v>110.04</v>
      </c>
      <c r="N40">
        <v>28.838819999999998</v>
      </c>
      <c r="O40">
        <v>35.11</v>
      </c>
      <c r="P40">
        <v>20.792899999999999</v>
      </c>
      <c r="Q40">
        <v>221.05726999999999</v>
      </c>
      <c r="R40">
        <v>126.33631</v>
      </c>
      <c r="S40">
        <v>83.65</v>
      </c>
      <c r="T40">
        <v>49.873719999999999</v>
      </c>
      <c r="U40">
        <v>34.26</v>
      </c>
      <c r="V40">
        <v>26.045100000000001</v>
      </c>
      <c r="W40">
        <v>10.32555</v>
      </c>
      <c r="X40">
        <v>141.17004</v>
      </c>
      <c r="Y40">
        <v>65.50658</v>
      </c>
      <c r="Z40">
        <v>9.81</v>
      </c>
      <c r="AA40">
        <v>31.668880000000001</v>
      </c>
      <c r="AB40">
        <v>21.223240000000001</v>
      </c>
      <c r="AC40">
        <v>43.44</v>
      </c>
      <c r="AD40">
        <v>161.25</v>
      </c>
      <c r="AE40">
        <v>65.296999999999997</v>
      </c>
      <c r="AF40">
        <v>21.36</v>
      </c>
      <c r="AG40">
        <v>46</v>
      </c>
      <c r="AH40">
        <v>36.28313</v>
      </c>
      <c r="AI40">
        <v>95.182590000000005</v>
      </c>
      <c r="AJ40">
        <v>72.137010000000004</v>
      </c>
      <c r="AK40">
        <v>73.629040000000003</v>
      </c>
      <c r="AL40">
        <v>67.625749999999996</v>
      </c>
      <c r="AM40">
        <v>65.63</v>
      </c>
      <c r="AN40">
        <v>39.70241</v>
      </c>
      <c r="AO40">
        <v>37.68</v>
      </c>
      <c r="AP40">
        <v>71.732569999999996</v>
      </c>
      <c r="AQ40">
        <v>149.78998999999999</v>
      </c>
      <c r="AR40">
        <v>18.762280000000001</v>
      </c>
      <c r="AS40">
        <v>40.24</v>
      </c>
      <c r="AT40">
        <v>23.920200000000001</v>
      </c>
      <c r="AU40">
        <v>36.728490000000001</v>
      </c>
      <c r="AV40">
        <v>21.946650000000002</v>
      </c>
      <c r="AW40">
        <v>57.422789999999999</v>
      </c>
      <c r="AX40">
        <v>12.07382</v>
      </c>
      <c r="AY40">
        <v>39.371569999999998</v>
      </c>
      <c r="AZ40">
        <v>41.27</v>
      </c>
      <c r="BA40">
        <v>18.806000000000001</v>
      </c>
      <c r="BB40">
        <v>30.325869999999998</v>
      </c>
      <c r="BC40">
        <v>21.983000000000001</v>
      </c>
      <c r="BD40">
        <v>25.217310000000001</v>
      </c>
      <c r="BE40">
        <v>53.512329999999999</v>
      </c>
      <c r="BF40">
        <v>45.61</v>
      </c>
      <c r="BG40">
        <v>38.540410000000001</v>
      </c>
      <c r="BH40">
        <v>25.25</v>
      </c>
      <c r="BI40">
        <v>31.46885</v>
      </c>
      <c r="BJ40">
        <v>29.55199</v>
      </c>
      <c r="BK40">
        <v>10.18913</v>
      </c>
      <c r="BL40">
        <v>66.77</v>
      </c>
      <c r="BM40">
        <v>35.870269999999998</v>
      </c>
      <c r="BN40">
        <v>28.663650000000001</v>
      </c>
      <c r="BO40">
        <v>23.044029999999999</v>
      </c>
      <c r="BP40">
        <v>15.665039999999999</v>
      </c>
      <c r="BQ40">
        <v>26.45</v>
      </c>
      <c r="BR40">
        <v>60.700130000000001</v>
      </c>
      <c r="BS40">
        <v>17.396509999999999</v>
      </c>
      <c r="BT40">
        <v>25.89</v>
      </c>
      <c r="BU40">
        <v>13.12</v>
      </c>
      <c r="BV40">
        <v>27.467130000000001</v>
      </c>
      <c r="BW40">
        <v>27.155830000000002</v>
      </c>
      <c r="BX40">
        <v>15.577360000000001</v>
      </c>
      <c r="BY40">
        <v>35.450000000000003</v>
      </c>
      <c r="BZ40">
        <v>33.299959999999999</v>
      </c>
      <c r="CA40">
        <v>19.75179</v>
      </c>
      <c r="CB40">
        <v>91.266229999999993</v>
      </c>
      <c r="CC40">
        <v>66.933980000000005</v>
      </c>
      <c r="CD40">
        <v>48.250970000000002</v>
      </c>
      <c r="CE40">
        <v>43.15</v>
      </c>
      <c r="CF40">
        <v>14.907730000000001</v>
      </c>
      <c r="CG40">
        <v>56.470419999999997</v>
      </c>
      <c r="CH40">
        <v>59.462409999999998</v>
      </c>
      <c r="CI40">
        <v>35.790950000000002</v>
      </c>
      <c r="CJ40">
        <v>7.7651399999999997</v>
      </c>
      <c r="CK40">
        <v>17.218</v>
      </c>
      <c r="CL40">
        <v>24.851929999999999</v>
      </c>
      <c r="CM40">
        <v>18.329999999999998</v>
      </c>
      <c r="CN40">
        <v>14.35172</v>
      </c>
      <c r="CO40">
        <v>18.215620000000001</v>
      </c>
      <c r="CP40">
        <v>15.701219999999999</v>
      </c>
      <c r="CQ40">
        <v>29.120920000000002</v>
      </c>
      <c r="CR40">
        <v>28.54</v>
      </c>
      <c r="CS40">
        <v>20.92473</v>
      </c>
      <c r="CT40">
        <v>16.638490000000001</v>
      </c>
      <c r="CU40">
        <v>28.045549999999999</v>
      </c>
      <c r="CV40">
        <v>30.914860000000001</v>
      </c>
      <c r="CW40">
        <v>10.73</v>
      </c>
      <c r="CX40">
        <v>23.738140000000001</v>
      </c>
      <c r="CY40">
        <v>10.64607</v>
      </c>
      <c r="CZ40">
        <v>62.390839999999997</v>
      </c>
      <c r="DA40">
        <v>15.52056</v>
      </c>
      <c r="DB40">
        <v>40.43</v>
      </c>
      <c r="DC40">
        <v>17.857780000000002</v>
      </c>
      <c r="DD40">
        <v>28.022169999999999</v>
      </c>
      <c r="DE40">
        <v>39.55292</v>
      </c>
      <c r="DF40">
        <v>18.66366</v>
      </c>
      <c r="DG40">
        <v>18.823239999999998</v>
      </c>
      <c r="DH40">
        <v>8.7942300000000007</v>
      </c>
      <c r="DI40">
        <v>16.989999999999998</v>
      </c>
      <c r="DJ40">
        <v>3.1012400000000002</v>
      </c>
      <c r="DK40">
        <v>78.476749999999996</v>
      </c>
      <c r="DL40">
        <v>85.847899999999996</v>
      </c>
      <c r="DM40">
        <v>107.41674</v>
      </c>
      <c r="DN40">
        <v>144.0256</v>
      </c>
      <c r="DO40">
        <v>44.414700000000003</v>
      </c>
      <c r="DP40">
        <v>89.323549999999997</v>
      </c>
      <c r="DQ40">
        <v>152.71468999999999</v>
      </c>
      <c r="DR40">
        <v>109.76562</v>
      </c>
      <c r="DS40">
        <v>108.4832</v>
      </c>
      <c r="DT40">
        <v>30.661799999999999</v>
      </c>
      <c r="DU40">
        <v>2104.5</v>
      </c>
    </row>
    <row r="41" spans="1:125" x14ac:dyDescent="0.25">
      <c r="A41" s="1">
        <v>42065</v>
      </c>
      <c r="B41">
        <v>190.03998999999999</v>
      </c>
      <c r="C41">
        <v>98.969030000000004</v>
      </c>
      <c r="D41">
        <v>85.56165</v>
      </c>
      <c r="E41">
        <v>196.06195</v>
      </c>
      <c r="F41">
        <v>77.047420000000002</v>
      </c>
      <c r="G41">
        <v>77.38</v>
      </c>
      <c r="H41">
        <v>168.45475999999999</v>
      </c>
      <c r="I41">
        <v>42.337879999999998</v>
      </c>
      <c r="J41">
        <v>74.09984</v>
      </c>
      <c r="K41">
        <v>138.11762999999999</v>
      </c>
      <c r="L41">
        <v>42.18</v>
      </c>
      <c r="M41">
        <v>110.98</v>
      </c>
      <c r="N41">
        <v>29.05752</v>
      </c>
      <c r="O41">
        <v>35.200000000000003</v>
      </c>
      <c r="P41">
        <v>21.21866</v>
      </c>
      <c r="Q41">
        <v>223.77042</v>
      </c>
      <c r="R41">
        <v>127.29182</v>
      </c>
      <c r="S41">
        <v>84.63</v>
      </c>
      <c r="T41">
        <v>50.461530000000003</v>
      </c>
      <c r="U41">
        <v>34.81</v>
      </c>
      <c r="V41">
        <v>26.074829999999999</v>
      </c>
      <c r="W41">
        <v>10.31582</v>
      </c>
      <c r="X41">
        <v>141.80617000000001</v>
      </c>
      <c r="Y41">
        <v>66.059209999999993</v>
      </c>
      <c r="Z41">
        <v>9.9</v>
      </c>
      <c r="AA41">
        <v>32.065480000000001</v>
      </c>
      <c r="AB41">
        <v>21.134150000000002</v>
      </c>
      <c r="AC41">
        <v>43.44</v>
      </c>
      <c r="AD41">
        <v>162.94</v>
      </c>
      <c r="AE41">
        <v>66.00179</v>
      </c>
      <c r="AF41">
        <v>21.41</v>
      </c>
      <c r="AG41">
        <v>46.6</v>
      </c>
      <c r="AH41">
        <v>37.013730000000002</v>
      </c>
      <c r="AI41">
        <v>96.671220000000005</v>
      </c>
      <c r="AJ41">
        <v>72.46405</v>
      </c>
      <c r="AK41">
        <v>74.923029999999997</v>
      </c>
      <c r="AL41">
        <v>68.641409999999993</v>
      </c>
      <c r="AM41">
        <v>66.22</v>
      </c>
      <c r="AN41">
        <v>40.178130000000003</v>
      </c>
      <c r="AO41">
        <v>37.94</v>
      </c>
      <c r="AP41">
        <v>72.514529999999993</v>
      </c>
      <c r="AQ41">
        <v>150.13999999999999</v>
      </c>
      <c r="AR41">
        <v>18.791989999999998</v>
      </c>
      <c r="AS41">
        <v>40.81</v>
      </c>
      <c r="AT41">
        <v>24.07705</v>
      </c>
      <c r="AU41">
        <v>36.837040000000002</v>
      </c>
      <c r="AV41">
        <v>22.06448</v>
      </c>
      <c r="AW41">
        <v>57.600700000000003</v>
      </c>
      <c r="AX41">
        <v>12.07382</v>
      </c>
      <c r="AY41">
        <v>40.013129999999997</v>
      </c>
      <c r="AZ41">
        <v>41.44</v>
      </c>
      <c r="BA41">
        <v>18.688590000000001</v>
      </c>
      <c r="BB41">
        <v>30.837700000000002</v>
      </c>
      <c r="BC41">
        <v>22.05219</v>
      </c>
      <c r="BD41">
        <v>25.30593</v>
      </c>
      <c r="BE41">
        <v>54.088479999999997</v>
      </c>
      <c r="BF41">
        <v>45.91</v>
      </c>
      <c r="BG41">
        <v>39.392029999999998</v>
      </c>
      <c r="BH41">
        <v>25.58</v>
      </c>
      <c r="BI41">
        <v>31.785419999999998</v>
      </c>
      <c r="BJ41">
        <v>29.54213</v>
      </c>
      <c r="BK41">
        <v>10.17937</v>
      </c>
      <c r="BL41">
        <v>67.44</v>
      </c>
      <c r="BM41">
        <v>35.929690000000001</v>
      </c>
      <c r="BN41">
        <v>28.574290000000001</v>
      </c>
      <c r="BO41">
        <v>23.173159999999999</v>
      </c>
      <c r="BP41">
        <v>15.872859999999999</v>
      </c>
      <c r="BQ41">
        <v>26.6</v>
      </c>
      <c r="BR41">
        <v>60.312109999999997</v>
      </c>
      <c r="BS41">
        <v>17.635770000000001</v>
      </c>
      <c r="BT41">
        <v>25.76</v>
      </c>
      <c r="BU41">
        <v>13.22</v>
      </c>
      <c r="BV41">
        <v>27.40775</v>
      </c>
      <c r="BW41">
        <v>27.35397</v>
      </c>
      <c r="BX41">
        <v>15.62589</v>
      </c>
      <c r="BY41">
        <v>35.25</v>
      </c>
      <c r="BZ41">
        <v>33.240940000000002</v>
      </c>
      <c r="CA41">
        <v>19.810980000000001</v>
      </c>
      <c r="CB41">
        <v>91.781970000000001</v>
      </c>
      <c r="CC41">
        <v>66.834950000000006</v>
      </c>
      <c r="CD41">
        <v>49.244199999999999</v>
      </c>
      <c r="CE41">
        <v>44.14</v>
      </c>
      <c r="CF41">
        <v>14.907730000000001</v>
      </c>
      <c r="CG41">
        <v>56.698799999999999</v>
      </c>
      <c r="CH41">
        <v>60.154980000000002</v>
      </c>
      <c r="CI41">
        <v>35.652070000000002</v>
      </c>
      <c r="CJ41">
        <v>7.7553900000000002</v>
      </c>
      <c r="CK41">
        <v>17.188189999999999</v>
      </c>
      <c r="CL41">
        <v>24.82236</v>
      </c>
      <c r="CM41">
        <v>18.329999999999998</v>
      </c>
      <c r="CN41">
        <v>14.500389999999999</v>
      </c>
      <c r="CO41">
        <v>18.354590000000002</v>
      </c>
      <c r="CP41">
        <v>15.711130000000001</v>
      </c>
      <c r="CQ41">
        <v>29.517119999999998</v>
      </c>
      <c r="CR41">
        <v>28.23</v>
      </c>
      <c r="CS41">
        <v>21.034020000000002</v>
      </c>
      <c r="CT41">
        <v>16.638490000000001</v>
      </c>
      <c r="CU41">
        <v>28.312930000000001</v>
      </c>
      <c r="CV41">
        <v>31.053090000000001</v>
      </c>
      <c r="CW41">
        <v>10.66</v>
      </c>
      <c r="CX41">
        <v>23.797640000000001</v>
      </c>
      <c r="CY41">
        <v>10.596920000000001</v>
      </c>
      <c r="CZ41">
        <v>62.252200000000002</v>
      </c>
      <c r="DA41">
        <v>15.50113</v>
      </c>
      <c r="DB41">
        <v>40.71</v>
      </c>
      <c r="DC41">
        <v>17.779920000000001</v>
      </c>
      <c r="DD41">
        <v>28.200150000000001</v>
      </c>
      <c r="DE41">
        <v>39.75103</v>
      </c>
      <c r="DF41">
        <v>19.06054</v>
      </c>
      <c r="DG41">
        <v>19.06936</v>
      </c>
      <c r="DH41">
        <v>8.7942300000000007</v>
      </c>
      <c r="DI41">
        <v>17.100000000000001</v>
      </c>
      <c r="DJ41">
        <v>3.1012400000000002</v>
      </c>
      <c r="DK41">
        <v>78.784229999999994</v>
      </c>
      <c r="DL41">
        <v>86.376220000000004</v>
      </c>
      <c r="DM41">
        <v>107.76524000000001</v>
      </c>
      <c r="DN41">
        <v>145.47123999999999</v>
      </c>
      <c r="DO41">
        <v>44.066850000000002</v>
      </c>
      <c r="DP41">
        <v>90.090670000000003</v>
      </c>
      <c r="DQ41">
        <v>153.95230000000001</v>
      </c>
      <c r="DR41">
        <v>110.7924</v>
      </c>
      <c r="DS41">
        <v>109.48056</v>
      </c>
      <c r="DT41">
        <v>30.751329999999999</v>
      </c>
      <c r="DU41">
        <v>2117.3898899999999</v>
      </c>
    </row>
    <row r="42" spans="1:125" x14ac:dyDescent="0.25">
      <c r="A42" s="1">
        <v>42066</v>
      </c>
      <c r="B42">
        <v>189.61</v>
      </c>
      <c r="C42">
        <v>97.853890000000007</v>
      </c>
      <c r="D42">
        <v>85.472520000000003</v>
      </c>
      <c r="E42">
        <v>195.43669</v>
      </c>
      <c r="F42">
        <v>76.729619999999997</v>
      </c>
      <c r="G42">
        <v>77.569999999999993</v>
      </c>
      <c r="H42">
        <v>167.62073000000001</v>
      </c>
      <c r="I42">
        <v>42.288310000000003</v>
      </c>
      <c r="J42">
        <v>73.950999999999993</v>
      </c>
      <c r="K42">
        <v>138.10767999999999</v>
      </c>
      <c r="L42">
        <v>42.22</v>
      </c>
      <c r="M42">
        <v>110.66</v>
      </c>
      <c r="N42">
        <v>29.04758</v>
      </c>
      <c r="O42">
        <v>34.81</v>
      </c>
      <c r="P42">
        <v>21.129549999999998</v>
      </c>
      <c r="Q42">
        <v>222.12066999999999</v>
      </c>
      <c r="R42">
        <v>127.5108</v>
      </c>
      <c r="S42">
        <v>84.41</v>
      </c>
      <c r="T42">
        <v>50.361899999999999</v>
      </c>
      <c r="U42">
        <v>34.479999999999997</v>
      </c>
      <c r="V42">
        <v>26.114470000000001</v>
      </c>
      <c r="W42">
        <v>10.306100000000001</v>
      </c>
      <c r="X42">
        <v>140.82216</v>
      </c>
      <c r="Y42">
        <v>65.842100000000002</v>
      </c>
      <c r="Z42">
        <v>10.08</v>
      </c>
      <c r="AA42">
        <v>31.9465</v>
      </c>
      <c r="AB42">
        <v>21.134150000000002</v>
      </c>
      <c r="AC42">
        <v>43.23</v>
      </c>
      <c r="AD42">
        <v>161.44</v>
      </c>
      <c r="AE42">
        <v>65.743709999999993</v>
      </c>
      <c r="AF42">
        <v>21.38</v>
      </c>
      <c r="AG42">
        <v>46.23</v>
      </c>
      <c r="AH42">
        <v>36.914999999999999</v>
      </c>
      <c r="AI42">
        <v>96.780379999999994</v>
      </c>
      <c r="AJ42">
        <v>72.473950000000002</v>
      </c>
      <c r="AK42">
        <v>74.803600000000003</v>
      </c>
      <c r="AL42">
        <v>68.286420000000007</v>
      </c>
      <c r="AM42">
        <v>65.97</v>
      </c>
      <c r="AN42">
        <v>39.900620000000004</v>
      </c>
      <c r="AO42">
        <v>37.69</v>
      </c>
      <c r="AP42">
        <v>72.35615</v>
      </c>
      <c r="AQ42">
        <v>148.30000000000001</v>
      </c>
      <c r="AR42">
        <v>18.811810000000001</v>
      </c>
      <c r="AS42">
        <v>40.86</v>
      </c>
      <c r="AT42">
        <v>24.018229999999999</v>
      </c>
      <c r="AU42">
        <v>36.600209999999997</v>
      </c>
      <c r="AV42">
        <v>21.98592</v>
      </c>
      <c r="AW42">
        <v>58.193710000000003</v>
      </c>
      <c r="AX42">
        <v>12.04425</v>
      </c>
      <c r="AY42">
        <v>39.756500000000003</v>
      </c>
      <c r="AZ42">
        <v>41.41</v>
      </c>
      <c r="BA42">
        <v>18.03302</v>
      </c>
      <c r="BB42">
        <v>31.024709999999999</v>
      </c>
      <c r="BC42">
        <v>21.854510000000001</v>
      </c>
      <c r="BD42">
        <v>25.404399999999999</v>
      </c>
      <c r="BE42">
        <v>53.999079999999999</v>
      </c>
      <c r="BF42">
        <v>45.83</v>
      </c>
      <c r="BG42">
        <v>38.916710000000002</v>
      </c>
      <c r="BH42">
        <v>25.17</v>
      </c>
      <c r="BI42">
        <v>31.666699999999999</v>
      </c>
      <c r="BJ42">
        <v>29.838139999999999</v>
      </c>
      <c r="BK42">
        <v>10.130570000000001</v>
      </c>
      <c r="BL42">
        <v>66.849999999999994</v>
      </c>
      <c r="BM42">
        <v>36.088140000000003</v>
      </c>
      <c r="BN42">
        <v>28.594139999999999</v>
      </c>
      <c r="BO42">
        <v>23.262550000000001</v>
      </c>
      <c r="BP42">
        <v>15.853059999999999</v>
      </c>
      <c r="BQ42">
        <v>26.28</v>
      </c>
      <c r="BR42">
        <v>60.232520000000001</v>
      </c>
      <c r="BS42">
        <v>17.406469999999999</v>
      </c>
      <c r="BT42">
        <v>25.7</v>
      </c>
      <c r="BU42">
        <v>12.98</v>
      </c>
      <c r="BV42">
        <v>27.23948</v>
      </c>
      <c r="BW42">
        <v>27.254899999999999</v>
      </c>
      <c r="BX42">
        <v>15.43178</v>
      </c>
      <c r="BY42">
        <v>35.479999999999997</v>
      </c>
      <c r="BZ42">
        <v>33.21143</v>
      </c>
      <c r="CA42">
        <v>19.761649999999999</v>
      </c>
      <c r="CB42">
        <v>91.087699999999998</v>
      </c>
      <c r="CC42">
        <v>66.943889999999996</v>
      </c>
      <c r="CD42">
        <v>48.340350000000001</v>
      </c>
      <c r="CE42">
        <v>43.83</v>
      </c>
      <c r="CF42">
        <v>14.888030000000001</v>
      </c>
      <c r="CG42">
        <v>56.450560000000003</v>
      </c>
      <c r="CH42">
        <v>60.164879999999997</v>
      </c>
      <c r="CI42">
        <v>35.49335</v>
      </c>
      <c r="CJ42">
        <v>7.7651399999999997</v>
      </c>
      <c r="CK42">
        <v>16.91</v>
      </c>
      <c r="CL42">
        <v>24.6252</v>
      </c>
      <c r="CM42">
        <v>18.3</v>
      </c>
      <c r="CN42">
        <v>14.41119</v>
      </c>
      <c r="CO42">
        <v>18.453859999999999</v>
      </c>
      <c r="CP42">
        <v>15.6715</v>
      </c>
      <c r="CQ42">
        <v>29.299209999999999</v>
      </c>
      <c r="CR42">
        <v>27.82</v>
      </c>
      <c r="CS42">
        <v>21.00421</v>
      </c>
      <c r="CT42">
        <v>16.498919999999998</v>
      </c>
      <c r="CU42">
        <v>28.213899999999999</v>
      </c>
      <c r="CV42">
        <v>31.418420000000001</v>
      </c>
      <c r="CW42">
        <v>10.68</v>
      </c>
      <c r="CX42">
        <v>23.63899</v>
      </c>
      <c r="CY42">
        <v>10.66573</v>
      </c>
      <c r="CZ42">
        <v>61.885770000000001</v>
      </c>
      <c r="DA42">
        <v>15.549720000000001</v>
      </c>
      <c r="DB42">
        <v>40.15</v>
      </c>
      <c r="DC42">
        <v>17.7118</v>
      </c>
      <c r="DD42">
        <v>27.93318</v>
      </c>
      <c r="DE42">
        <v>39.335000000000001</v>
      </c>
      <c r="DF42">
        <v>19.001010000000001</v>
      </c>
      <c r="DG42">
        <v>19.000440000000001</v>
      </c>
      <c r="DH42">
        <v>8.7555300000000003</v>
      </c>
      <c r="DI42">
        <v>17.05</v>
      </c>
      <c r="DJ42">
        <v>3.1109900000000001</v>
      </c>
      <c r="DK42">
        <v>78.575940000000003</v>
      </c>
      <c r="DL42">
        <v>85.867840000000001</v>
      </c>
      <c r="DM42">
        <v>107.29725999999999</v>
      </c>
      <c r="DN42">
        <v>145.29176000000001</v>
      </c>
      <c r="DO42">
        <v>44.245750000000001</v>
      </c>
      <c r="DP42">
        <v>89.811710000000005</v>
      </c>
      <c r="DQ42">
        <v>152.75461999999999</v>
      </c>
      <c r="DR42">
        <v>109.9949</v>
      </c>
      <c r="DS42">
        <v>108.61286</v>
      </c>
      <c r="DT42">
        <v>30.731439999999999</v>
      </c>
      <c r="DU42">
        <v>2107.7800299999999</v>
      </c>
    </row>
    <row r="43" spans="1:125" x14ac:dyDescent="0.25">
      <c r="A43" s="1">
        <v>42067</v>
      </c>
      <c r="B43">
        <v>187.56</v>
      </c>
      <c r="C43">
        <v>98.132670000000005</v>
      </c>
      <c r="D43">
        <v>84.997119999999995</v>
      </c>
      <c r="E43">
        <v>193.70979</v>
      </c>
      <c r="F43">
        <v>76.3125</v>
      </c>
      <c r="G43">
        <v>76.72</v>
      </c>
      <c r="H43">
        <v>166.94556</v>
      </c>
      <c r="I43">
        <v>42.020600000000002</v>
      </c>
      <c r="J43">
        <v>73.03</v>
      </c>
      <c r="K43">
        <v>136.6644</v>
      </c>
      <c r="L43">
        <v>41.78</v>
      </c>
      <c r="M43">
        <v>108.68</v>
      </c>
      <c r="N43">
        <v>28.838819999999998</v>
      </c>
      <c r="O43">
        <v>34.270000000000003</v>
      </c>
      <c r="P43">
        <v>20.69389</v>
      </c>
      <c r="Q43">
        <v>219.87461999999999</v>
      </c>
      <c r="R43">
        <v>126.76430000000001</v>
      </c>
      <c r="S43">
        <v>83.8</v>
      </c>
      <c r="T43">
        <v>50.152679999999997</v>
      </c>
      <c r="U43">
        <v>34.21</v>
      </c>
      <c r="V43">
        <v>25.658580000000001</v>
      </c>
      <c r="W43">
        <v>10.38388</v>
      </c>
      <c r="X43">
        <v>140.05683999999999</v>
      </c>
      <c r="Y43">
        <v>64.736840000000001</v>
      </c>
      <c r="Z43">
        <v>10.1</v>
      </c>
      <c r="AA43">
        <v>31.926670000000001</v>
      </c>
      <c r="AB43">
        <v>21.16384</v>
      </c>
      <c r="AC43">
        <v>42.94</v>
      </c>
      <c r="AD43">
        <v>159.94999999999999</v>
      </c>
      <c r="AE43">
        <v>64.830449999999999</v>
      </c>
      <c r="AF43">
        <v>21.11</v>
      </c>
      <c r="AG43">
        <v>46.42</v>
      </c>
      <c r="AH43">
        <v>36.49</v>
      </c>
      <c r="AI43">
        <v>96.353639999999999</v>
      </c>
      <c r="AJ43">
        <v>71.968540000000004</v>
      </c>
      <c r="AK43">
        <v>74.116780000000006</v>
      </c>
      <c r="AL43">
        <v>67.783519999999996</v>
      </c>
      <c r="AM43">
        <v>65.28</v>
      </c>
      <c r="AN43">
        <v>39.751959999999997</v>
      </c>
      <c r="AO43">
        <v>37.4</v>
      </c>
      <c r="AP43">
        <v>72.494730000000004</v>
      </c>
      <c r="AQ43">
        <v>148.31</v>
      </c>
      <c r="AR43">
        <v>18.613689999999998</v>
      </c>
      <c r="AS43">
        <v>40.65</v>
      </c>
      <c r="AT43">
        <v>23.920200000000001</v>
      </c>
      <c r="AU43">
        <v>35.978529999999999</v>
      </c>
      <c r="AV43">
        <v>21.779710000000001</v>
      </c>
      <c r="AW43">
        <v>58.203589999999998</v>
      </c>
      <c r="AX43">
        <v>11.935829999999999</v>
      </c>
      <c r="AY43">
        <v>39.440660000000001</v>
      </c>
      <c r="AZ43">
        <v>40.92</v>
      </c>
      <c r="BA43">
        <v>18.170000000000002</v>
      </c>
      <c r="BB43">
        <v>30.778639999999999</v>
      </c>
      <c r="BC43">
        <v>21.518439999999998</v>
      </c>
      <c r="BD43">
        <v>25.493020000000001</v>
      </c>
      <c r="BE43">
        <v>53.393120000000003</v>
      </c>
      <c r="BF43">
        <v>45.07</v>
      </c>
      <c r="BG43">
        <v>38.292850000000001</v>
      </c>
      <c r="BH43">
        <v>25</v>
      </c>
      <c r="BI43">
        <v>31.18196</v>
      </c>
      <c r="BJ43">
        <v>29.867740000000001</v>
      </c>
      <c r="BK43">
        <v>10.15985</v>
      </c>
      <c r="BL43">
        <v>66.58</v>
      </c>
      <c r="BM43">
        <v>35.384999999999998</v>
      </c>
      <c r="BN43">
        <v>28.21686</v>
      </c>
      <c r="BO43">
        <v>22.775849999999998</v>
      </c>
      <c r="BP43">
        <v>15.78379</v>
      </c>
      <c r="BQ43">
        <v>25.95</v>
      </c>
      <c r="BR43">
        <v>59.476379999999999</v>
      </c>
      <c r="BS43">
        <v>17.08746</v>
      </c>
      <c r="BT43">
        <v>25.48</v>
      </c>
      <c r="BU43">
        <v>12.8</v>
      </c>
      <c r="BV43">
        <v>26.932639999999999</v>
      </c>
      <c r="BW43">
        <v>26.997309999999999</v>
      </c>
      <c r="BX43">
        <v>15.334720000000001</v>
      </c>
      <c r="BY43">
        <v>34.770000000000003</v>
      </c>
      <c r="BZ43">
        <v>33.063859999999998</v>
      </c>
      <c r="CA43">
        <v>19.465669999999999</v>
      </c>
      <c r="CB43">
        <v>90.006640000000004</v>
      </c>
      <c r="CC43">
        <v>66.389319999999998</v>
      </c>
      <c r="CD43">
        <v>47.366990000000001</v>
      </c>
      <c r="CE43">
        <v>43.52</v>
      </c>
      <c r="CF43">
        <v>14.72064</v>
      </c>
      <c r="CG43">
        <v>55.795200000000001</v>
      </c>
      <c r="CH43">
        <v>60.4617</v>
      </c>
      <c r="CI43">
        <v>34.828719999999997</v>
      </c>
      <c r="CJ43">
        <v>7.8334299999999999</v>
      </c>
      <c r="CK43">
        <v>16.71</v>
      </c>
      <c r="CL43">
        <v>24.58577</v>
      </c>
      <c r="CM43">
        <v>18.260000000000002</v>
      </c>
      <c r="CN43">
        <v>14.00482</v>
      </c>
      <c r="CO43">
        <v>18.404229999999998</v>
      </c>
      <c r="CP43">
        <v>15.532819999999999</v>
      </c>
      <c r="CQ43">
        <v>28.8931</v>
      </c>
      <c r="CR43">
        <v>27.6</v>
      </c>
      <c r="CS43">
        <v>21.07376</v>
      </c>
      <c r="CT43">
        <v>16.419160000000002</v>
      </c>
      <c r="CU43">
        <v>27.986129999999999</v>
      </c>
      <c r="CV43">
        <v>30.944479999999999</v>
      </c>
      <c r="CW43">
        <v>10.51</v>
      </c>
      <c r="CX43">
        <v>23.391100000000002</v>
      </c>
      <c r="CY43">
        <v>10.35117</v>
      </c>
      <c r="CZ43">
        <v>60.74689</v>
      </c>
      <c r="DA43">
        <v>15.57888</v>
      </c>
      <c r="DB43">
        <v>39.619999999999997</v>
      </c>
      <c r="DC43">
        <v>17.702069999999999</v>
      </c>
      <c r="DD43">
        <v>27.44867</v>
      </c>
      <c r="DE43">
        <v>39.46</v>
      </c>
      <c r="DF43">
        <v>18.832329999999999</v>
      </c>
      <c r="DG43">
        <v>18.842929999999999</v>
      </c>
      <c r="DH43">
        <v>8.7845600000000008</v>
      </c>
      <c r="DI43">
        <v>16.850000000000001</v>
      </c>
      <c r="DJ43">
        <v>3.1207500000000001</v>
      </c>
      <c r="DK43">
        <v>77.921300000000002</v>
      </c>
      <c r="DL43">
        <v>85.558819999999997</v>
      </c>
      <c r="DM43">
        <v>106.56043</v>
      </c>
      <c r="DN43">
        <v>144.48420999999999</v>
      </c>
      <c r="DO43">
        <v>44.156300000000002</v>
      </c>
      <c r="DP43">
        <v>89.243859999999998</v>
      </c>
      <c r="DQ43">
        <v>153.35345000000001</v>
      </c>
      <c r="DR43">
        <v>109.18744</v>
      </c>
      <c r="DS43">
        <v>108.20394</v>
      </c>
      <c r="DT43">
        <v>30.57226</v>
      </c>
      <c r="DU43">
        <v>2098.5300299999999</v>
      </c>
    </row>
    <row r="44" spans="1:125" x14ac:dyDescent="0.25">
      <c r="A44" s="1">
        <v>42068</v>
      </c>
      <c r="B44">
        <v>187.13</v>
      </c>
      <c r="C44">
        <v>98.809719999999999</v>
      </c>
      <c r="D44">
        <v>85.432910000000007</v>
      </c>
      <c r="E44">
        <v>194.12665000000001</v>
      </c>
      <c r="F44">
        <v>76.799139999999994</v>
      </c>
      <c r="G44">
        <v>76.680000000000007</v>
      </c>
      <c r="H44">
        <v>168.72283999999999</v>
      </c>
      <c r="I44">
        <v>42.298220000000001</v>
      </c>
      <c r="J44">
        <v>72.900000000000006</v>
      </c>
      <c r="K44">
        <v>138.38638</v>
      </c>
      <c r="L44">
        <v>41.94</v>
      </c>
      <c r="M44">
        <v>109.17</v>
      </c>
      <c r="N44">
        <v>28.878579999999999</v>
      </c>
      <c r="O44">
        <v>34.130000000000003</v>
      </c>
      <c r="P44">
        <v>20.456250000000001</v>
      </c>
      <c r="Q44">
        <v>224.79407</v>
      </c>
      <c r="R44">
        <v>127.31173</v>
      </c>
      <c r="S44">
        <v>88.07</v>
      </c>
      <c r="T44">
        <v>50.610970000000002</v>
      </c>
      <c r="U44">
        <v>34.53</v>
      </c>
      <c r="V44">
        <v>25.945989999999998</v>
      </c>
      <c r="W44">
        <v>10.31582</v>
      </c>
      <c r="X44">
        <v>140.99115</v>
      </c>
      <c r="Y44">
        <v>65.003290000000007</v>
      </c>
      <c r="Z44">
        <v>9.98</v>
      </c>
      <c r="AA44">
        <v>31.976240000000001</v>
      </c>
      <c r="AB44">
        <v>21.14404</v>
      </c>
      <c r="AC44">
        <v>43.29</v>
      </c>
      <c r="AD44">
        <v>159.58000000000001</v>
      </c>
      <c r="AE44">
        <v>65.366489999999999</v>
      </c>
      <c r="AF44">
        <v>21.21</v>
      </c>
      <c r="AG44">
        <v>46.4</v>
      </c>
      <c r="AH44">
        <v>36.590000000000003</v>
      </c>
      <c r="AI44">
        <v>97.088040000000007</v>
      </c>
      <c r="AJ44">
        <v>72.900099999999995</v>
      </c>
      <c r="AK44">
        <v>74.435299999999998</v>
      </c>
      <c r="AL44">
        <v>67.596170000000001</v>
      </c>
      <c r="AM44">
        <v>65.53</v>
      </c>
      <c r="AN44">
        <v>39.652850000000001</v>
      </c>
      <c r="AO44">
        <v>37.75</v>
      </c>
      <c r="AP44">
        <v>72.771870000000007</v>
      </c>
      <c r="AQ44">
        <v>148.52000000000001</v>
      </c>
      <c r="AR44">
        <v>18.732559999999999</v>
      </c>
      <c r="AS44">
        <v>40.659999999999997</v>
      </c>
      <c r="AT44">
        <v>23.704519999999999</v>
      </c>
      <c r="AU44">
        <v>35.712090000000003</v>
      </c>
      <c r="AV44">
        <v>21.730609999999999</v>
      </c>
      <c r="AW44">
        <v>58.391379999999998</v>
      </c>
      <c r="AX44">
        <v>11.945690000000001</v>
      </c>
      <c r="AY44">
        <v>39.618319999999997</v>
      </c>
      <c r="AZ44">
        <v>41.06</v>
      </c>
      <c r="BA44">
        <v>18.45</v>
      </c>
      <c r="BB44">
        <v>30.778639999999999</v>
      </c>
      <c r="BC44">
        <v>21.469010000000001</v>
      </c>
      <c r="BD44">
        <v>25.788419999999999</v>
      </c>
      <c r="BE44">
        <v>53.54213</v>
      </c>
      <c r="BF44">
        <v>44.96</v>
      </c>
      <c r="BG44">
        <v>37.728409999999997</v>
      </c>
      <c r="BH44">
        <v>24.94</v>
      </c>
      <c r="BI44">
        <v>31.04346</v>
      </c>
      <c r="BJ44">
        <v>29.95654</v>
      </c>
      <c r="BK44">
        <v>10.19889</v>
      </c>
      <c r="BL44">
        <v>66.86</v>
      </c>
      <c r="BM44">
        <v>35.57</v>
      </c>
      <c r="BN44">
        <v>28.226790000000001</v>
      </c>
      <c r="BO44">
        <v>22.895040000000002</v>
      </c>
      <c r="BP44">
        <v>15.843170000000001</v>
      </c>
      <c r="BQ44">
        <v>26.14</v>
      </c>
      <c r="BR44">
        <v>59.476379999999999</v>
      </c>
      <c r="BS44">
        <v>16.728560000000002</v>
      </c>
      <c r="BT44">
        <v>25.71</v>
      </c>
      <c r="BU44">
        <v>12.7</v>
      </c>
      <c r="BV44">
        <v>27.021719999999998</v>
      </c>
      <c r="BW44">
        <v>26.95768</v>
      </c>
      <c r="BX44">
        <v>15.480309999999999</v>
      </c>
      <c r="BY44">
        <v>35.049999999999997</v>
      </c>
      <c r="BZ44">
        <v>32.994999999999997</v>
      </c>
      <c r="CA44">
        <v>19.465669999999999</v>
      </c>
      <c r="CB44">
        <v>90.204989999999995</v>
      </c>
      <c r="CC44">
        <v>66.349710000000002</v>
      </c>
      <c r="CD44">
        <v>46.691600000000001</v>
      </c>
      <c r="CE44">
        <v>43.94</v>
      </c>
      <c r="CF44">
        <v>14.6911</v>
      </c>
      <c r="CG44">
        <v>56.083159999999999</v>
      </c>
      <c r="CH44">
        <v>60.036259999999999</v>
      </c>
      <c r="CI44">
        <v>34.868400000000001</v>
      </c>
      <c r="CJ44">
        <v>7.7456300000000002</v>
      </c>
      <c r="CK44">
        <v>16.78</v>
      </c>
      <c r="CL44">
        <v>24.684349999999998</v>
      </c>
      <c r="CM44">
        <v>18.350000000000001</v>
      </c>
      <c r="CN44">
        <v>13.74713</v>
      </c>
      <c r="CO44">
        <v>18.295030000000001</v>
      </c>
      <c r="CP44">
        <v>15.48329</v>
      </c>
      <c r="CQ44">
        <v>29.00206</v>
      </c>
      <c r="CR44">
        <v>27.55</v>
      </c>
      <c r="CS44">
        <v>21.23274</v>
      </c>
      <c r="CT44">
        <v>16.199839999999998</v>
      </c>
      <c r="CU44">
        <v>27.877189999999999</v>
      </c>
      <c r="CV44">
        <v>31.132090000000002</v>
      </c>
      <c r="CW44">
        <v>10.52</v>
      </c>
      <c r="CX44">
        <v>23.708400000000001</v>
      </c>
      <c r="CY44">
        <v>10.262700000000001</v>
      </c>
      <c r="CZ44">
        <v>60.538930000000001</v>
      </c>
      <c r="DA44">
        <v>15.51084</v>
      </c>
      <c r="DB44">
        <v>39.75</v>
      </c>
      <c r="DC44">
        <v>17.633949999999999</v>
      </c>
      <c r="DD44">
        <v>27.359680000000001</v>
      </c>
      <c r="DE44">
        <v>39.39</v>
      </c>
      <c r="DF44">
        <v>18.673580000000001</v>
      </c>
      <c r="DG44">
        <v>18.695260000000001</v>
      </c>
      <c r="DH44">
        <v>8.7845600000000008</v>
      </c>
      <c r="DI44">
        <v>16.75</v>
      </c>
      <c r="DJ44">
        <v>3.1305000000000001</v>
      </c>
      <c r="DK44">
        <v>78.179180000000002</v>
      </c>
      <c r="DL44">
        <v>85.199950000000001</v>
      </c>
      <c r="DM44">
        <v>106.57039</v>
      </c>
      <c r="DN44">
        <v>144.80324999999999</v>
      </c>
      <c r="DO44">
        <v>43.8979</v>
      </c>
      <c r="DP44">
        <v>89.59254</v>
      </c>
      <c r="DQ44">
        <v>154.23177000000001</v>
      </c>
      <c r="DR44">
        <v>109.37685</v>
      </c>
      <c r="DS44">
        <v>107.98452</v>
      </c>
      <c r="DT44">
        <v>30.661799999999999</v>
      </c>
      <c r="DU44">
        <v>2101.0400399999999</v>
      </c>
    </row>
    <row r="45" spans="1:125" x14ac:dyDescent="0.25">
      <c r="A45" s="1">
        <v>42069</v>
      </c>
      <c r="B45">
        <v>180.58</v>
      </c>
      <c r="C45">
        <v>96.191130000000001</v>
      </c>
      <c r="D45">
        <v>84.224599999999995</v>
      </c>
      <c r="E45">
        <v>186.73274000000001</v>
      </c>
      <c r="F45">
        <v>74.514930000000007</v>
      </c>
      <c r="G45">
        <v>73.62</v>
      </c>
      <c r="H45">
        <v>163.47040999999999</v>
      </c>
      <c r="I45">
        <v>41.048909999999999</v>
      </c>
      <c r="J45">
        <v>69.91</v>
      </c>
      <c r="K45">
        <v>133.20052000000001</v>
      </c>
      <c r="L45">
        <v>40.340000000000003</v>
      </c>
      <c r="M45">
        <v>104.67</v>
      </c>
      <c r="N45">
        <v>28.0336</v>
      </c>
      <c r="O45">
        <v>33.03</v>
      </c>
      <c r="P45">
        <v>20.079999999999998</v>
      </c>
      <c r="Q45">
        <v>218.00621000000001</v>
      </c>
      <c r="R45">
        <v>122.96217</v>
      </c>
      <c r="S45">
        <v>86.72</v>
      </c>
      <c r="T45">
        <v>48.548670000000001</v>
      </c>
      <c r="U45">
        <v>34.659999999999997</v>
      </c>
      <c r="V45">
        <v>25.063949999999998</v>
      </c>
      <c r="W45">
        <v>10.14081</v>
      </c>
      <c r="X45">
        <v>136.27985000000001</v>
      </c>
      <c r="Y45">
        <v>64.134860000000003</v>
      </c>
      <c r="Z45">
        <v>9.59</v>
      </c>
      <c r="AA45">
        <v>31.331759999999999</v>
      </c>
      <c r="AB45">
        <v>20.83718</v>
      </c>
      <c r="AC45">
        <v>42.39</v>
      </c>
      <c r="AD45">
        <v>155.07001</v>
      </c>
      <c r="AE45">
        <v>63.748460000000001</v>
      </c>
      <c r="AF45">
        <v>20.309999999999999</v>
      </c>
      <c r="AG45">
        <v>45.46</v>
      </c>
      <c r="AH45">
        <v>36.28</v>
      </c>
      <c r="AI45">
        <v>94.021460000000005</v>
      </c>
      <c r="AJ45">
        <v>72.612700000000004</v>
      </c>
      <c r="AK45">
        <v>71.578530000000001</v>
      </c>
      <c r="AL45">
        <v>65.002750000000006</v>
      </c>
      <c r="AM45">
        <v>63.57</v>
      </c>
      <c r="AN45">
        <v>37.680619999999998</v>
      </c>
      <c r="AO45">
        <v>36.86</v>
      </c>
      <c r="AP45">
        <v>70.425989999999999</v>
      </c>
      <c r="AQ45">
        <v>145.11000000000001</v>
      </c>
      <c r="AR45">
        <v>18.21744</v>
      </c>
      <c r="AS45">
        <v>38.770000000000003</v>
      </c>
      <c r="AT45">
        <v>23.302589999999999</v>
      </c>
      <c r="AU45">
        <v>34.567410000000002</v>
      </c>
      <c r="AV45">
        <v>21.082529999999998</v>
      </c>
      <c r="AW45">
        <v>56.928620000000002</v>
      </c>
      <c r="AX45">
        <v>11.50216</v>
      </c>
      <c r="AY45">
        <v>38.088470000000001</v>
      </c>
      <c r="AZ45">
        <v>40.119999999999997</v>
      </c>
      <c r="BA45">
        <v>18.09</v>
      </c>
      <c r="BB45">
        <v>29.489229999999999</v>
      </c>
      <c r="BC45">
        <v>20.36196</v>
      </c>
      <c r="BD45">
        <v>25.335470000000001</v>
      </c>
      <c r="BE45">
        <v>51.813679999999998</v>
      </c>
      <c r="BF45">
        <v>43.31</v>
      </c>
      <c r="BG45">
        <v>36.34207</v>
      </c>
      <c r="BH45">
        <v>24.15</v>
      </c>
      <c r="BI45">
        <v>29.767289999999999</v>
      </c>
      <c r="BJ45">
        <v>29.7</v>
      </c>
      <c r="BK45">
        <v>10.02322</v>
      </c>
      <c r="BL45">
        <v>64.66</v>
      </c>
      <c r="BM45">
        <v>34.26</v>
      </c>
      <c r="BN45">
        <v>27.333220000000001</v>
      </c>
      <c r="BO45">
        <v>22.160019999999999</v>
      </c>
      <c r="BP45">
        <v>15.38796</v>
      </c>
      <c r="BQ45">
        <v>25.62</v>
      </c>
      <c r="BR45">
        <v>56.949280000000002</v>
      </c>
      <c r="BS45">
        <v>16.130400000000002</v>
      </c>
      <c r="BT45">
        <v>25.5</v>
      </c>
      <c r="BU45">
        <v>12.2</v>
      </c>
      <c r="BV45">
        <v>25.50732</v>
      </c>
      <c r="BW45">
        <v>26.779350000000001</v>
      </c>
      <c r="BX45">
        <v>15.18914</v>
      </c>
      <c r="BY45">
        <v>34.130000000000003</v>
      </c>
      <c r="BZ45">
        <v>32.369999999999997</v>
      </c>
      <c r="CA45">
        <v>18.735579999999999</v>
      </c>
      <c r="CB45">
        <v>87.576710000000006</v>
      </c>
      <c r="CC45">
        <v>65.725819999999999</v>
      </c>
      <c r="CD45">
        <v>44.287990000000001</v>
      </c>
      <c r="CE45">
        <v>41.5</v>
      </c>
      <c r="CF45">
        <v>13.94276</v>
      </c>
      <c r="CG45">
        <v>54.673139999999997</v>
      </c>
      <c r="CH45">
        <v>57.612250000000003</v>
      </c>
      <c r="CI45">
        <v>33.271299999999997</v>
      </c>
      <c r="CJ45">
        <v>7.57979</v>
      </c>
      <c r="CK45">
        <v>16.37</v>
      </c>
      <c r="CL45">
        <v>24.41818</v>
      </c>
      <c r="CM45">
        <v>17.78</v>
      </c>
      <c r="CN45">
        <v>13.400230000000001</v>
      </c>
      <c r="CO45">
        <v>17.828469999999999</v>
      </c>
      <c r="CP45">
        <v>14.720510000000001</v>
      </c>
      <c r="CQ45">
        <v>28.348320000000001</v>
      </c>
      <c r="CR45">
        <v>26.08</v>
      </c>
      <c r="CS45">
        <v>21.014150000000001</v>
      </c>
      <c r="CT45">
        <v>16.080220000000001</v>
      </c>
      <c r="CU45">
        <v>26.867080000000001</v>
      </c>
      <c r="CV45">
        <v>30.579149999999998</v>
      </c>
      <c r="CW45">
        <v>10.14</v>
      </c>
      <c r="CX45">
        <v>23.331600000000002</v>
      </c>
      <c r="CY45">
        <v>9.7318700000000007</v>
      </c>
      <c r="CZ45">
        <v>58.310679999999998</v>
      </c>
      <c r="DA45">
        <v>15.131819999999999</v>
      </c>
      <c r="DB45">
        <v>39.35</v>
      </c>
      <c r="DC45">
        <v>17.244679999999999</v>
      </c>
      <c r="DD45">
        <v>26.321459999999998</v>
      </c>
      <c r="DE45">
        <v>38.76</v>
      </c>
      <c r="DF45">
        <v>17.99887</v>
      </c>
      <c r="DG45">
        <v>18.14395</v>
      </c>
      <c r="DH45">
        <v>8.5330200000000005</v>
      </c>
      <c r="DI45">
        <v>16.47</v>
      </c>
      <c r="DJ45">
        <v>3.1109900000000001</v>
      </c>
      <c r="DK45">
        <v>75.798699999999997</v>
      </c>
      <c r="DL45">
        <v>83.96387</v>
      </c>
      <c r="DM45">
        <v>104.39975</v>
      </c>
      <c r="DN45">
        <v>143.23795999999999</v>
      </c>
      <c r="DO45">
        <v>43.132640000000002</v>
      </c>
      <c r="DP45">
        <v>88.765659999999997</v>
      </c>
      <c r="DQ45">
        <v>151.37728999999999</v>
      </c>
      <c r="DR45">
        <v>107.88154</v>
      </c>
      <c r="DS45">
        <v>106.8176</v>
      </c>
      <c r="DT45">
        <v>30.174309999999998</v>
      </c>
      <c r="DU45">
        <v>2071.26001</v>
      </c>
    </row>
    <row r="46" spans="1:125" x14ac:dyDescent="0.25">
      <c r="A46" s="1">
        <v>42072</v>
      </c>
      <c r="B46">
        <v>180.44</v>
      </c>
      <c r="C46">
        <v>96.161259999999999</v>
      </c>
      <c r="D46">
        <v>84.680189999999996</v>
      </c>
      <c r="E46">
        <v>186.54418999999999</v>
      </c>
      <c r="F46">
        <v>75.289569999999998</v>
      </c>
      <c r="G46">
        <v>74.39</v>
      </c>
      <c r="H46">
        <v>165.28740999999999</v>
      </c>
      <c r="I46">
        <v>41.10839</v>
      </c>
      <c r="J46">
        <v>70</v>
      </c>
      <c r="K46">
        <v>134.31532000000001</v>
      </c>
      <c r="L46">
        <v>40.64</v>
      </c>
      <c r="M46">
        <v>105.29</v>
      </c>
      <c r="N46">
        <v>28.530650000000001</v>
      </c>
      <c r="O46">
        <v>33.54</v>
      </c>
      <c r="P46">
        <v>20.22852</v>
      </c>
      <c r="Q46">
        <v>220.79886999999999</v>
      </c>
      <c r="R46">
        <v>124.58454</v>
      </c>
      <c r="S46">
        <v>92.76</v>
      </c>
      <c r="T46">
        <v>49.046810000000001</v>
      </c>
      <c r="U46">
        <v>34.869999999999997</v>
      </c>
      <c r="V46">
        <v>25.291889999999999</v>
      </c>
      <c r="W46">
        <v>10.14081</v>
      </c>
      <c r="X46">
        <v>137.87016</v>
      </c>
      <c r="Y46">
        <v>63.641449999999999</v>
      </c>
      <c r="Z46">
        <v>9.5500000000000007</v>
      </c>
      <c r="AA46">
        <v>31.619299999999999</v>
      </c>
      <c r="AB46">
        <v>20.83718</v>
      </c>
      <c r="AC46">
        <v>42.27</v>
      </c>
      <c r="AD46">
        <v>158.47</v>
      </c>
      <c r="AE46">
        <v>63.85765</v>
      </c>
      <c r="AF46">
        <v>20.41</v>
      </c>
      <c r="AG46">
        <v>46.04</v>
      </c>
      <c r="AH46">
        <v>36.56</v>
      </c>
      <c r="AI46">
        <v>94.666529999999995</v>
      </c>
      <c r="AJ46">
        <v>74.010059999999996</v>
      </c>
      <c r="AK46">
        <v>72.454480000000004</v>
      </c>
      <c r="AL46">
        <v>65.623990000000006</v>
      </c>
      <c r="AM46">
        <v>63.9</v>
      </c>
      <c r="AN46">
        <v>38.305</v>
      </c>
      <c r="AO46">
        <v>37.03</v>
      </c>
      <c r="AP46">
        <v>71.039680000000004</v>
      </c>
      <c r="AQ46">
        <v>144.30000000000001</v>
      </c>
      <c r="AR46">
        <v>18.158000000000001</v>
      </c>
      <c r="AS46">
        <v>39.26</v>
      </c>
      <c r="AT46">
        <v>23.27318</v>
      </c>
      <c r="AU46">
        <v>34.320709999999998</v>
      </c>
      <c r="AV46">
        <v>21.111979999999999</v>
      </c>
      <c r="AW46">
        <v>56.91874</v>
      </c>
      <c r="AX46">
        <v>11.571149999999999</v>
      </c>
      <c r="AY46">
        <v>38.345089999999999</v>
      </c>
      <c r="AZ46">
        <v>40.659999999999997</v>
      </c>
      <c r="BA46">
        <v>18.02</v>
      </c>
      <c r="BB46">
        <v>30.256969999999999</v>
      </c>
      <c r="BC46">
        <v>20.717790000000001</v>
      </c>
      <c r="BD46">
        <v>25.109000000000002</v>
      </c>
      <c r="BE46">
        <v>52.290489999999998</v>
      </c>
      <c r="BF46">
        <v>43.47</v>
      </c>
      <c r="BG46">
        <v>37.381830000000001</v>
      </c>
      <c r="BH46">
        <v>24.5</v>
      </c>
      <c r="BI46">
        <v>30.321290000000001</v>
      </c>
      <c r="BJ46">
        <v>29.34</v>
      </c>
      <c r="BK46">
        <v>10.091530000000001</v>
      </c>
      <c r="BL46">
        <v>64.97</v>
      </c>
      <c r="BM46">
        <v>34.6</v>
      </c>
      <c r="BN46">
        <v>27.680720000000001</v>
      </c>
      <c r="BO46">
        <v>22.368600000000001</v>
      </c>
      <c r="BP46">
        <v>15.467129999999999</v>
      </c>
      <c r="BQ46">
        <v>25.73</v>
      </c>
      <c r="BR46">
        <v>57.74521</v>
      </c>
      <c r="BS46">
        <v>16.20018</v>
      </c>
      <c r="BT46">
        <v>25.61</v>
      </c>
      <c r="BU46">
        <v>12.4</v>
      </c>
      <c r="BV46">
        <v>26.170490000000001</v>
      </c>
      <c r="BW46">
        <v>26.878419999999998</v>
      </c>
      <c r="BX46">
        <v>15.286199999999999</v>
      </c>
      <c r="BY46">
        <v>34.729999999999997</v>
      </c>
      <c r="BZ46">
        <v>36.43</v>
      </c>
      <c r="CA46">
        <v>18.607330000000001</v>
      </c>
      <c r="CB46">
        <v>87.923839999999998</v>
      </c>
      <c r="CC46">
        <v>66.310100000000006</v>
      </c>
      <c r="CD46">
        <v>44.993180000000002</v>
      </c>
      <c r="CE46">
        <v>41.79</v>
      </c>
      <c r="CF46">
        <v>14.12</v>
      </c>
      <c r="CG46">
        <v>54.742649999999998</v>
      </c>
      <c r="CH46">
        <v>58.997399999999999</v>
      </c>
      <c r="CI46">
        <v>33.67801</v>
      </c>
      <c r="CJ46">
        <v>7.7261199999999999</v>
      </c>
      <c r="CK46">
        <v>16.25</v>
      </c>
      <c r="CL46">
        <v>24.644909999999999</v>
      </c>
      <c r="CM46">
        <v>17.78</v>
      </c>
      <c r="CN46">
        <v>13.786770000000001</v>
      </c>
      <c r="CO46">
        <v>18.305</v>
      </c>
      <c r="CP46">
        <v>14.700699999999999</v>
      </c>
      <c r="CQ46">
        <v>28.31861</v>
      </c>
      <c r="CR46">
        <v>26.42</v>
      </c>
      <c r="CS46">
        <v>21.828880000000002</v>
      </c>
      <c r="CT46">
        <v>16.34938</v>
      </c>
      <c r="CU46">
        <v>26.708629999999999</v>
      </c>
      <c r="CV46">
        <v>30.440919999999998</v>
      </c>
      <c r="CW46">
        <v>10.15</v>
      </c>
      <c r="CX46">
        <v>23.90671</v>
      </c>
      <c r="CY46">
        <v>9.5942500000000006</v>
      </c>
      <c r="CZ46">
        <v>58.508749999999999</v>
      </c>
      <c r="DA46">
        <v>15.151260000000001</v>
      </c>
      <c r="DB46">
        <v>39.76</v>
      </c>
      <c r="DC46">
        <v>17.244679999999999</v>
      </c>
      <c r="DD46">
        <v>26.36101</v>
      </c>
      <c r="DE46">
        <v>38.82</v>
      </c>
      <c r="DF46">
        <v>18.018709999999999</v>
      </c>
      <c r="DG46">
        <v>17.887979999999999</v>
      </c>
      <c r="DH46">
        <v>8.4749700000000008</v>
      </c>
      <c r="DI46">
        <v>17.239999999999998</v>
      </c>
      <c r="DJ46">
        <v>3.1109900000000001</v>
      </c>
      <c r="DK46">
        <v>76.473169999999996</v>
      </c>
      <c r="DL46">
        <v>84.043610000000001</v>
      </c>
      <c r="DM46">
        <v>104.98721999999999</v>
      </c>
      <c r="DN46">
        <v>143.93584999999999</v>
      </c>
      <c r="DO46">
        <v>42.884189999999997</v>
      </c>
      <c r="DP46">
        <v>89.203999999999994</v>
      </c>
      <c r="DQ46">
        <v>152.18571</v>
      </c>
      <c r="DR46">
        <v>108.7189</v>
      </c>
      <c r="DS46">
        <v>107.29634</v>
      </c>
      <c r="DT46">
        <v>30.234000000000002</v>
      </c>
      <c r="DU46">
        <v>2079.4299299999998</v>
      </c>
    </row>
    <row r="47" spans="1:125" x14ac:dyDescent="0.25">
      <c r="A47" s="1">
        <v>42073</v>
      </c>
      <c r="B47">
        <v>179.92</v>
      </c>
      <c r="C47">
        <v>94.159970000000001</v>
      </c>
      <c r="D47">
        <v>83.759110000000007</v>
      </c>
      <c r="E47">
        <v>185.24404999999999</v>
      </c>
      <c r="F47">
        <v>75.428610000000006</v>
      </c>
      <c r="G47">
        <v>74.930000000000007</v>
      </c>
      <c r="H47">
        <v>165.65478999999999</v>
      </c>
      <c r="I47">
        <v>40.801029999999997</v>
      </c>
      <c r="J47">
        <v>69.5</v>
      </c>
      <c r="K47">
        <v>134.12620999999999</v>
      </c>
      <c r="L47">
        <v>40.630000000000003</v>
      </c>
      <c r="M47">
        <v>104.46</v>
      </c>
      <c r="N47">
        <v>28.649940000000001</v>
      </c>
      <c r="O47">
        <v>33.24</v>
      </c>
      <c r="P47">
        <v>20.060199999999998</v>
      </c>
      <c r="Q47">
        <v>222.12066999999999</v>
      </c>
      <c r="R47">
        <v>123.64894</v>
      </c>
      <c r="S47">
        <v>92.39</v>
      </c>
      <c r="T47">
        <v>49.086660000000002</v>
      </c>
      <c r="U47">
        <v>34.119999999999997</v>
      </c>
      <c r="V47">
        <v>25.371169999999999</v>
      </c>
      <c r="W47">
        <v>10.063029999999999</v>
      </c>
      <c r="X47">
        <v>137.18433999999999</v>
      </c>
      <c r="Y47">
        <v>63.75</v>
      </c>
      <c r="Z47">
        <v>9.33</v>
      </c>
      <c r="AA47">
        <v>31.490400000000001</v>
      </c>
      <c r="AB47">
        <v>20.767890000000001</v>
      </c>
      <c r="AC47">
        <v>41.88</v>
      </c>
      <c r="AD47">
        <v>154.78998999999999</v>
      </c>
      <c r="AE47">
        <v>63.480440000000002</v>
      </c>
      <c r="AF47">
        <v>20.43</v>
      </c>
      <c r="AG47">
        <v>45.39</v>
      </c>
      <c r="AH47">
        <v>36.25</v>
      </c>
      <c r="AI47">
        <v>93.426019999999994</v>
      </c>
      <c r="AJ47">
        <v>74.624499999999998</v>
      </c>
      <c r="AK47">
        <v>72.504239999999996</v>
      </c>
      <c r="AL47">
        <v>65.466220000000007</v>
      </c>
      <c r="AM47">
        <v>63.89</v>
      </c>
      <c r="AN47">
        <v>38.473480000000002</v>
      </c>
      <c r="AO47">
        <v>37.630000000000003</v>
      </c>
      <c r="AP47">
        <v>71.118870000000001</v>
      </c>
      <c r="AQ47">
        <v>143.64999</v>
      </c>
      <c r="AR47">
        <v>18.18</v>
      </c>
      <c r="AS47">
        <v>39.200000000000003</v>
      </c>
      <c r="AT47">
        <v>23.184940000000001</v>
      </c>
      <c r="AU47">
        <v>34.192430000000002</v>
      </c>
      <c r="AV47">
        <v>21.062889999999999</v>
      </c>
      <c r="AW47">
        <v>56.701309999999999</v>
      </c>
      <c r="AX47">
        <v>11.551439999999999</v>
      </c>
      <c r="AY47">
        <v>37.950290000000003</v>
      </c>
      <c r="AZ47">
        <v>40.75</v>
      </c>
      <c r="BA47">
        <v>18.23</v>
      </c>
      <c r="BB47">
        <v>30.069959999999998</v>
      </c>
      <c r="BC47">
        <v>21.132940000000001</v>
      </c>
      <c r="BD47">
        <v>25.099150000000002</v>
      </c>
      <c r="BE47">
        <v>52.062019999999997</v>
      </c>
      <c r="BF47">
        <v>43.35</v>
      </c>
      <c r="BG47">
        <v>37.29271</v>
      </c>
      <c r="BH47">
        <v>24.38</v>
      </c>
      <c r="BI47">
        <v>29.915679999999998</v>
      </c>
      <c r="BJ47">
        <v>29.03</v>
      </c>
      <c r="BK47">
        <v>10.03298</v>
      </c>
      <c r="BL47">
        <v>65.02</v>
      </c>
      <c r="BM47">
        <v>34.590000000000003</v>
      </c>
      <c r="BN47">
        <v>27.77008</v>
      </c>
      <c r="BO47">
        <v>22.5474</v>
      </c>
      <c r="BP47">
        <v>15.49681</v>
      </c>
      <c r="BQ47">
        <v>25.49</v>
      </c>
      <c r="BR47">
        <v>58.24268</v>
      </c>
      <c r="BS47">
        <v>16.140370000000001</v>
      </c>
      <c r="BT47">
        <v>25.71</v>
      </c>
      <c r="BU47">
        <v>12.28</v>
      </c>
      <c r="BV47">
        <v>26.328859999999999</v>
      </c>
      <c r="BW47">
        <v>26.789259999999999</v>
      </c>
      <c r="BX47">
        <v>15.18914</v>
      </c>
      <c r="BY47">
        <v>34.880000000000003</v>
      </c>
      <c r="BZ47">
        <v>36.450000000000003</v>
      </c>
      <c r="CA47">
        <v>18.587589999999999</v>
      </c>
      <c r="CB47">
        <v>88.221369999999993</v>
      </c>
      <c r="CC47">
        <v>65.943690000000004</v>
      </c>
      <c r="CD47">
        <v>45.330880000000001</v>
      </c>
      <c r="CE47">
        <v>41.43</v>
      </c>
      <c r="CF47">
        <v>13.96</v>
      </c>
      <c r="CG47">
        <v>54.961100000000002</v>
      </c>
      <c r="CH47">
        <v>60.253929999999997</v>
      </c>
      <c r="CI47">
        <v>33.638330000000003</v>
      </c>
      <c r="CJ47">
        <v>7.6871</v>
      </c>
      <c r="CK47">
        <v>16.149999999999999</v>
      </c>
      <c r="CL47">
        <v>24.546330000000001</v>
      </c>
      <c r="CM47">
        <v>17.72</v>
      </c>
      <c r="CN47">
        <v>13.7273</v>
      </c>
      <c r="CO47">
        <v>18.47</v>
      </c>
      <c r="CP47">
        <v>14.730420000000001</v>
      </c>
      <c r="CQ47">
        <v>28.447369999999999</v>
      </c>
      <c r="CR47">
        <v>26.42</v>
      </c>
      <c r="CS47">
        <v>21.848749999999999</v>
      </c>
      <c r="CT47">
        <v>16.149999999999999</v>
      </c>
      <c r="CU47">
        <v>26.33231</v>
      </c>
      <c r="CV47">
        <v>30.74701</v>
      </c>
      <c r="CW47">
        <v>10.19</v>
      </c>
      <c r="CX47">
        <v>23.648900000000001</v>
      </c>
      <c r="CY47">
        <v>9.4172999999999991</v>
      </c>
      <c r="CZ47">
        <v>58.191839999999999</v>
      </c>
      <c r="DA47">
        <v>15.11238</v>
      </c>
      <c r="DB47">
        <v>38.68</v>
      </c>
      <c r="DC47">
        <v>17.147359999999999</v>
      </c>
      <c r="DD47">
        <v>26.36101</v>
      </c>
      <c r="DE47">
        <v>38.54</v>
      </c>
      <c r="DF47">
        <v>18.246919999999999</v>
      </c>
      <c r="DG47">
        <v>18.084879999999998</v>
      </c>
      <c r="DH47">
        <v>8.6104099999999999</v>
      </c>
      <c r="DI47">
        <v>16.93</v>
      </c>
      <c r="DJ47">
        <v>3.1305000000000001</v>
      </c>
      <c r="DK47">
        <v>76.096260000000001</v>
      </c>
      <c r="DL47">
        <v>82.598200000000006</v>
      </c>
      <c r="DM47">
        <v>103.39408</v>
      </c>
      <c r="DN47">
        <v>141.71257</v>
      </c>
      <c r="DO47">
        <v>42.238190000000003</v>
      </c>
      <c r="DP47">
        <v>87.510379999999998</v>
      </c>
      <c r="DQ47">
        <v>150.64869999999999</v>
      </c>
      <c r="DR47">
        <v>106.78497</v>
      </c>
      <c r="DS47">
        <v>105.09217</v>
      </c>
      <c r="DT47">
        <v>29.77637</v>
      </c>
      <c r="DU47">
        <v>2044.16003</v>
      </c>
    </row>
    <row r="48" spans="1:125" x14ac:dyDescent="0.25">
      <c r="A48" s="1">
        <v>42074</v>
      </c>
      <c r="B48">
        <v>179.35001</v>
      </c>
      <c r="C48">
        <v>94.219710000000006</v>
      </c>
      <c r="D48">
        <v>84.10575</v>
      </c>
      <c r="E48">
        <v>184.46001000000001</v>
      </c>
      <c r="F48">
        <v>75.239919999999998</v>
      </c>
      <c r="G48">
        <v>74.23</v>
      </c>
      <c r="H48">
        <v>166.10158999999999</v>
      </c>
      <c r="I48">
        <v>41.366190000000003</v>
      </c>
      <c r="J48">
        <v>69.12</v>
      </c>
      <c r="K48">
        <v>133.95698999999999</v>
      </c>
      <c r="L48">
        <v>39.979999999999997</v>
      </c>
      <c r="M48">
        <v>104.58</v>
      </c>
      <c r="N48">
        <v>28.858699999999999</v>
      </c>
      <c r="O48">
        <v>33.39</v>
      </c>
      <c r="P48">
        <v>20.18892</v>
      </c>
      <c r="Q48">
        <v>222.20016000000001</v>
      </c>
      <c r="R48">
        <v>123.42001</v>
      </c>
      <c r="S48">
        <v>91.74</v>
      </c>
      <c r="T48">
        <v>49.345689999999998</v>
      </c>
      <c r="U48">
        <v>34.14</v>
      </c>
      <c r="V48">
        <v>25.381080000000001</v>
      </c>
      <c r="W48">
        <v>10.014419999999999</v>
      </c>
      <c r="X48">
        <v>138.85416000000001</v>
      </c>
      <c r="Y48">
        <v>64.510000000000005</v>
      </c>
      <c r="Z48">
        <v>9.64</v>
      </c>
      <c r="AA48">
        <v>31.678789999999999</v>
      </c>
      <c r="AB48">
        <v>20.56991</v>
      </c>
      <c r="AC48">
        <v>42.05</v>
      </c>
      <c r="AD48">
        <v>157.12</v>
      </c>
      <c r="AE48">
        <v>63.54</v>
      </c>
      <c r="AF48">
        <v>20.39</v>
      </c>
      <c r="AG48">
        <v>45.18</v>
      </c>
      <c r="AH48">
        <v>35.97</v>
      </c>
      <c r="AI48">
        <v>94.219949999999997</v>
      </c>
      <c r="AJ48">
        <v>74.010059999999996</v>
      </c>
      <c r="AK48">
        <v>72.374840000000006</v>
      </c>
      <c r="AL48">
        <v>65.259140000000002</v>
      </c>
      <c r="AM48">
        <v>64.28</v>
      </c>
      <c r="AN48">
        <v>38.592410000000001</v>
      </c>
      <c r="AO48">
        <v>38.01</v>
      </c>
      <c r="AP48">
        <v>71.534589999999994</v>
      </c>
      <c r="AQ48">
        <v>144.66999999999999</v>
      </c>
      <c r="AR48">
        <v>18.170000000000002</v>
      </c>
      <c r="AS48">
        <v>39.56</v>
      </c>
      <c r="AT48">
        <v>23.12613</v>
      </c>
      <c r="AU48">
        <v>34.083889999999997</v>
      </c>
      <c r="AV48">
        <v>20.807580000000002</v>
      </c>
      <c r="AW48">
        <v>57.017569999999999</v>
      </c>
      <c r="AX48">
        <v>11.4923</v>
      </c>
      <c r="AY48">
        <v>38.315480000000001</v>
      </c>
      <c r="AZ48">
        <v>40.94</v>
      </c>
      <c r="BA48">
        <v>18.18</v>
      </c>
      <c r="BB48">
        <v>30.434139999999999</v>
      </c>
      <c r="BC48">
        <v>21.300979999999999</v>
      </c>
      <c r="BD48">
        <v>25.246849999999998</v>
      </c>
      <c r="BE48">
        <v>52.65804</v>
      </c>
      <c r="BF48">
        <v>43.27</v>
      </c>
      <c r="BG48">
        <v>37.807630000000003</v>
      </c>
      <c r="BH48">
        <v>24.67</v>
      </c>
      <c r="BI48">
        <v>29.777190000000001</v>
      </c>
      <c r="BJ48">
        <v>28.89</v>
      </c>
      <c r="BK48">
        <v>10.091530000000001</v>
      </c>
      <c r="BL48">
        <v>64.81</v>
      </c>
      <c r="BM48">
        <v>34.76</v>
      </c>
      <c r="BN48">
        <v>27.47222</v>
      </c>
      <c r="BO48">
        <v>22.517600000000002</v>
      </c>
      <c r="BP48">
        <v>15.41765</v>
      </c>
      <c r="BQ48">
        <v>25.81</v>
      </c>
      <c r="BR48">
        <v>58.173029999999997</v>
      </c>
      <c r="BS48">
        <v>16.180240000000001</v>
      </c>
      <c r="BT48">
        <v>25.81</v>
      </c>
      <c r="BU48">
        <v>12.24</v>
      </c>
      <c r="BV48">
        <v>26.23977</v>
      </c>
      <c r="BW48">
        <v>26.779350000000001</v>
      </c>
      <c r="BX48">
        <v>15.18914</v>
      </c>
      <c r="BY48">
        <v>35.020000000000003</v>
      </c>
      <c r="BZ48">
        <v>36.619999999999997</v>
      </c>
      <c r="CA48">
        <v>18.54813</v>
      </c>
      <c r="CB48">
        <v>87.745320000000007</v>
      </c>
      <c r="CC48">
        <v>66.141750000000002</v>
      </c>
      <c r="CD48">
        <v>45.191830000000003</v>
      </c>
      <c r="CE48">
        <v>41.94</v>
      </c>
      <c r="CF48">
        <v>14.12</v>
      </c>
      <c r="CG48">
        <v>54.812150000000003</v>
      </c>
      <c r="CH48">
        <v>60.550739999999998</v>
      </c>
      <c r="CI48">
        <v>33.459769999999999</v>
      </c>
      <c r="CJ48">
        <v>7.6188099999999999</v>
      </c>
      <c r="CK48">
        <v>16.32</v>
      </c>
      <c r="CL48">
        <v>24.6252</v>
      </c>
      <c r="CM48">
        <v>17.649999999999999</v>
      </c>
      <c r="CN48">
        <v>14.02464</v>
      </c>
      <c r="CO48">
        <v>18.809999999999999</v>
      </c>
      <c r="CP48">
        <v>14.67098</v>
      </c>
      <c r="CQ48">
        <v>28.635570000000001</v>
      </c>
      <c r="CR48">
        <v>26.35</v>
      </c>
      <c r="CS48">
        <v>22.375350000000001</v>
      </c>
      <c r="CT48">
        <v>16.239999999999998</v>
      </c>
      <c r="CU48">
        <v>26.134250000000002</v>
      </c>
      <c r="CV48">
        <v>31.122209999999999</v>
      </c>
      <c r="CW48">
        <v>10.14</v>
      </c>
      <c r="CX48">
        <v>23.52</v>
      </c>
      <c r="CY48">
        <v>9.5549199999999992</v>
      </c>
      <c r="CZ48">
        <v>57.716479999999997</v>
      </c>
      <c r="DA48">
        <v>15.03463</v>
      </c>
      <c r="DB48">
        <v>39.1</v>
      </c>
      <c r="DC48">
        <v>17.108429999999998</v>
      </c>
      <c r="DD48">
        <v>26.45</v>
      </c>
      <c r="DE48">
        <v>38.14</v>
      </c>
      <c r="DF48">
        <v>18.375910000000001</v>
      </c>
      <c r="DG48">
        <v>17.809229999999999</v>
      </c>
      <c r="DH48">
        <v>8.5136699999999994</v>
      </c>
      <c r="DI48">
        <v>16.97</v>
      </c>
      <c r="DJ48">
        <v>3.1107499999999999</v>
      </c>
      <c r="DK48">
        <v>76.205370000000002</v>
      </c>
      <c r="DL48">
        <v>82.687910000000002</v>
      </c>
      <c r="DM48">
        <v>102.64731</v>
      </c>
      <c r="DN48">
        <v>141.38355999999999</v>
      </c>
      <c r="DO48">
        <v>42.36739</v>
      </c>
      <c r="DP48">
        <v>87.96866</v>
      </c>
      <c r="DQ48">
        <v>150.68861000000001</v>
      </c>
      <c r="DR48">
        <v>106.83481999999999</v>
      </c>
      <c r="DS48">
        <v>104.49374</v>
      </c>
      <c r="DT48">
        <v>29.9057</v>
      </c>
      <c r="DU48">
        <v>2040.23999</v>
      </c>
    </row>
    <row r="49" spans="1:125" x14ac:dyDescent="0.25">
      <c r="A49" s="1">
        <v>42075</v>
      </c>
      <c r="B49">
        <v>183.60001</v>
      </c>
      <c r="C49">
        <v>95.852599999999995</v>
      </c>
      <c r="D49">
        <v>85.125870000000006</v>
      </c>
      <c r="E49">
        <v>188.23</v>
      </c>
      <c r="F49">
        <v>76.60051</v>
      </c>
      <c r="G49">
        <v>75.3</v>
      </c>
      <c r="H49">
        <v>170.00368</v>
      </c>
      <c r="I49">
        <v>42.199069999999999</v>
      </c>
      <c r="J49">
        <v>70.37</v>
      </c>
      <c r="K49">
        <v>136.70420999999999</v>
      </c>
      <c r="L49">
        <v>40.33</v>
      </c>
      <c r="M49">
        <v>106.24</v>
      </c>
      <c r="N49">
        <v>29.05752</v>
      </c>
      <c r="O49">
        <v>33.74</v>
      </c>
      <c r="P49">
        <v>20.644380000000002</v>
      </c>
      <c r="Q49">
        <v>227.35813999999999</v>
      </c>
      <c r="R49">
        <v>126.75434</v>
      </c>
      <c r="S49">
        <v>92.31</v>
      </c>
      <c r="T49">
        <v>49.953420000000001</v>
      </c>
      <c r="U49">
        <v>34.99</v>
      </c>
      <c r="V49">
        <v>25.846879999999999</v>
      </c>
      <c r="W49">
        <v>10.121370000000001</v>
      </c>
      <c r="X49">
        <v>140.26554999999999</v>
      </c>
      <c r="Y49">
        <v>64.95</v>
      </c>
      <c r="Z49">
        <v>10.02</v>
      </c>
      <c r="AA49">
        <v>32.472000000000001</v>
      </c>
      <c r="AB49">
        <v>20.807480000000002</v>
      </c>
      <c r="AC49">
        <v>42.23</v>
      </c>
      <c r="AD49">
        <v>161.14999</v>
      </c>
      <c r="AE49">
        <v>64.92</v>
      </c>
      <c r="AF49">
        <v>20.66</v>
      </c>
      <c r="AG49">
        <v>45.89</v>
      </c>
      <c r="AH49">
        <v>36.700000000000003</v>
      </c>
      <c r="AI49">
        <v>96.720830000000007</v>
      </c>
      <c r="AJ49">
        <v>74.951530000000005</v>
      </c>
      <c r="AK49">
        <v>73.519540000000006</v>
      </c>
      <c r="AL49">
        <v>66.403000000000006</v>
      </c>
      <c r="AM49">
        <v>65.13</v>
      </c>
      <c r="AN49">
        <v>39.147410000000001</v>
      </c>
      <c r="AO49">
        <v>38.5</v>
      </c>
      <c r="AP49">
        <v>73.187610000000006</v>
      </c>
      <c r="AQ49">
        <v>146.13</v>
      </c>
      <c r="AR49">
        <v>18.52</v>
      </c>
      <c r="AS49">
        <v>39.83</v>
      </c>
      <c r="AT49">
        <v>23.243760000000002</v>
      </c>
      <c r="AU49">
        <v>34.448999999999998</v>
      </c>
      <c r="AV49">
        <v>21.20036</v>
      </c>
      <c r="AW49">
        <v>57.66</v>
      </c>
      <c r="AX49">
        <v>11.620430000000001</v>
      </c>
      <c r="AY49">
        <v>39.095210000000002</v>
      </c>
      <c r="AZ49">
        <v>41.34</v>
      </c>
      <c r="BA49">
        <v>18.190000000000001</v>
      </c>
      <c r="BB49">
        <v>31.083770000000001</v>
      </c>
      <c r="BC49">
        <v>21.77543</v>
      </c>
      <c r="BD49">
        <v>25.29609</v>
      </c>
      <c r="BE49">
        <v>53.989139999999999</v>
      </c>
      <c r="BF49">
        <v>43.72</v>
      </c>
      <c r="BG49">
        <v>38.90681</v>
      </c>
      <c r="BH49">
        <v>24.89</v>
      </c>
      <c r="BI49">
        <v>30.410319999999999</v>
      </c>
      <c r="BJ49">
        <v>29.13</v>
      </c>
      <c r="BK49">
        <v>10.17937</v>
      </c>
      <c r="BL49">
        <v>66.42</v>
      </c>
      <c r="BM49">
        <v>35.32</v>
      </c>
      <c r="BN49">
        <v>27.91901</v>
      </c>
      <c r="BO49">
        <v>23.133430000000001</v>
      </c>
      <c r="BP49">
        <v>15.566079999999999</v>
      </c>
      <c r="BQ49">
        <v>26</v>
      </c>
      <c r="BR49">
        <v>58.76003</v>
      </c>
      <c r="BS49">
        <v>16.349720000000001</v>
      </c>
      <c r="BT49">
        <v>25.95</v>
      </c>
      <c r="BU49">
        <v>12.31</v>
      </c>
      <c r="BV49">
        <v>26.69509</v>
      </c>
      <c r="BW49">
        <v>26.71</v>
      </c>
      <c r="BX49">
        <v>15.286199999999999</v>
      </c>
      <c r="BY49">
        <v>35.29</v>
      </c>
      <c r="BZ49">
        <v>36.784999999999997</v>
      </c>
      <c r="CA49">
        <v>18.78491</v>
      </c>
      <c r="CB49">
        <v>89.748760000000004</v>
      </c>
      <c r="CC49">
        <v>67.3202</v>
      </c>
      <c r="CD49">
        <v>46.324109999999997</v>
      </c>
      <c r="CE49">
        <v>42.67</v>
      </c>
      <c r="CF49">
        <v>14.36</v>
      </c>
      <c r="CG49">
        <v>54.99089</v>
      </c>
      <c r="CH49">
        <v>61.925989999999999</v>
      </c>
      <c r="CI49">
        <v>33.87641</v>
      </c>
      <c r="CJ49">
        <v>7.7066100000000004</v>
      </c>
      <c r="CK49">
        <v>16.53</v>
      </c>
      <c r="CL49">
        <v>25.02938</v>
      </c>
      <c r="CM49">
        <v>17.96</v>
      </c>
      <c r="CN49">
        <v>14.32199</v>
      </c>
      <c r="CO49">
        <v>19.12</v>
      </c>
      <c r="CP49">
        <v>15.06723</v>
      </c>
      <c r="CQ49">
        <v>28.952529999999999</v>
      </c>
      <c r="CR49">
        <v>26.73</v>
      </c>
      <c r="CS49">
        <v>22.43496</v>
      </c>
      <c r="CT49">
        <v>16.3</v>
      </c>
      <c r="CU49">
        <v>26.589790000000001</v>
      </c>
      <c r="CV49">
        <v>31.991109999999999</v>
      </c>
      <c r="CW49">
        <v>10.34</v>
      </c>
      <c r="CX49">
        <v>23.58</v>
      </c>
      <c r="CY49">
        <v>9.7908500000000007</v>
      </c>
      <c r="CZ49">
        <v>58.092799999999997</v>
      </c>
      <c r="DA49">
        <v>15.16098</v>
      </c>
      <c r="DB49">
        <v>39.229999999999997</v>
      </c>
      <c r="DC49">
        <v>17.273869999999999</v>
      </c>
      <c r="DD49">
        <v>26.97</v>
      </c>
      <c r="DE49">
        <v>38.520000000000003</v>
      </c>
      <c r="DF49">
        <v>18.743030000000001</v>
      </c>
      <c r="DG49">
        <v>17.760000000000002</v>
      </c>
      <c r="DH49">
        <v>8.5717099999999995</v>
      </c>
      <c r="DI49">
        <v>17.25</v>
      </c>
      <c r="DJ49">
        <v>3.10087</v>
      </c>
      <c r="DK49">
        <v>77.465040000000002</v>
      </c>
      <c r="DL49">
        <v>83.575100000000006</v>
      </c>
      <c r="DM49">
        <v>104.05125</v>
      </c>
      <c r="DN49">
        <v>144.11533</v>
      </c>
      <c r="DO49">
        <v>42.158679999999997</v>
      </c>
      <c r="DP49">
        <v>89.831630000000004</v>
      </c>
      <c r="DQ49">
        <v>152.48514</v>
      </c>
      <c r="DR49">
        <v>108.13075000000001</v>
      </c>
      <c r="DS49">
        <v>104.89269</v>
      </c>
      <c r="DT49">
        <v>30.283750000000001</v>
      </c>
      <c r="DU49">
        <v>2065.9499500000002</v>
      </c>
    </row>
    <row r="50" spans="1:125" x14ac:dyDescent="0.25">
      <c r="A50" s="1">
        <v>42076</v>
      </c>
      <c r="B50">
        <v>183.98</v>
      </c>
      <c r="C50">
        <v>93.831400000000002</v>
      </c>
      <c r="D50">
        <v>84.095849999999999</v>
      </c>
      <c r="E50">
        <v>188.83</v>
      </c>
      <c r="F50">
        <v>76.491259999999997</v>
      </c>
      <c r="G50">
        <v>75.02</v>
      </c>
      <c r="H50">
        <v>169.4675</v>
      </c>
      <c r="I50">
        <v>42.09</v>
      </c>
      <c r="J50">
        <v>70.11</v>
      </c>
      <c r="K50">
        <v>135.35049000000001</v>
      </c>
      <c r="L50">
        <v>40.19</v>
      </c>
      <c r="M50">
        <v>105.76</v>
      </c>
      <c r="N50">
        <v>29.47504</v>
      </c>
      <c r="O50">
        <v>33.06</v>
      </c>
      <c r="P50">
        <v>20.59487</v>
      </c>
      <c r="Q50">
        <v>227.09975</v>
      </c>
      <c r="R50">
        <v>126.82402</v>
      </c>
      <c r="S50">
        <v>94.39</v>
      </c>
      <c r="T50">
        <v>49.863759999999999</v>
      </c>
      <c r="U50">
        <v>34.54</v>
      </c>
      <c r="V50">
        <v>25.80724</v>
      </c>
      <c r="W50">
        <v>10.208869999999999</v>
      </c>
      <c r="X50">
        <v>140.86192</v>
      </c>
      <c r="Y50">
        <v>64.47</v>
      </c>
      <c r="Z50">
        <v>9.7200000000000006</v>
      </c>
      <c r="AA50">
        <v>32.719880000000003</v>
      </c>
      <c r="AB50">
        <v>20.926269999999999</v>
      </c>
      <c r="AC50">
        <v>42.08</v>
      </c>
      <c r="AD50">
        <v>158.75</v>
      </c>
      <c r="AE50">
        <v>64.680000000000007</v>
      </c>
      <c r="AF50">
        <v>20.61</v>
      </c>
      <c r="AG50">
        <v>46.01</v>
      </c>
      <c r="AH50">
        <v>36.869999999999997</v>
      </c>
      <c r="AI50">
        <v>96.036060000000006</v>
      </c>
      <c r="AJ50">
        <v>74.951530000000005</v>
      </c>
      <c r="AK50">
        <v>73.579260000000005</v>
      </c>
      <c r="AL50">
        <v>66.817160000000001</v>
      </c>
      <c r="AM50">
        <v>65.33</v>
      </c>
      <c r="AN50">
        <v>38.820349999999998</v>
      </c>
      <c r="AO50">
        <v>38.380000000000003</v>
      </c>
      <c r="AP50">
        <v>73.395470000000003</v>
      </c>
      <c r="AQ50">
        <v>146.88</v>
      </c>
      <c r="AR50">
        <v>18.420000000000002</v>
      </c>
      <c r="AS50">
        <v>39.799999999999997</v>
      </c>
      <c r="AT50">
        <v>23.312390000000001</v>
      </c>
      <c r="AU50">
        <v>34.113489999999999</v>
      </c>
      <c r="AV50">
        <v>21.151260000000001</v>
      </c>
      <c r="AW50">
        <v>57.88</v>
      </c>
      <c r="AX50">
        <v>11.63029</v>
      </c>
      <c r="AY50">
        <v>38.720149999999997</v>
      </c>
      <c r="AZ50">
        <v>41.17</v>
      </c>
      <c r="BA50">
        <v>18.149999999999999</v>
      </c>
      <c r="BB50">
        <v>30.916440000000001</v>
      </c>
      <c r="BC50">
        <v>21.340520000000001</v>
      </c>
      <c r="BD50">
        <v>24.77421</v>
      </c>
      <c r="BE50">
        <v>54.247410000000002</v>
      </c>
      <c r="BF50">
        <v>43.71</v>
      </c>
      <c r="BG50">
        <v>38.352269999999997</v>
      </c>
      <c r="BH50">
        <v>24.86</v>
      </c>
      <c r="BI50">
        <v>30.28172</v>
      </c>
      <c r="BJ50">
        <v>29.11</v>
      </c>
      <c r="BK50">
        <v>10.16961</v>
      </c>
      <c r="BL50">
        <v>66.8</v>
      </c>
      <c r="BM50">
        <v>35.119999999999997</v>
      </c>
      <c r="BN50">
        <v>27.91901</v>
      </c>
      <c r="BO50">
        <v>23.30228</v>
      </c>
      <c r="BP50">
        <v>15.5364</v>
      </c>
      <c r="BQ50">
        <v>25.68</v>
      </c>
      <c r="BR50">
        <v>58.521250000000002</v>
      </c>
      <c r="BS50">
        <v>16.419509999999999</v>
      </c>
      <c r="BT50">
        <v>25.89</v>
      </c>
      <c r="BU50">
        <v>12.25</v>
      </c>
      <c r="BV50">
        <v>26.813859999999998</v>
      </c>
      <c r="BW50">
        <v>26.35</v>
      </c>
      <c r="BX50">
        <v>15.23767</v>
      </c>
      <c r="BY50">
        <v>34.96</v>
      </c>
      <c r="BZ50">
        <v>36.015000000000001</v>
      </c>
      <c r="CA50">
        <v>18.85398</v>
      </c>
      <c r="CB50">
        <v>89.788439999999994</v>
      </c>
      <c r="CC50">
        <v>66.96369</v>
      </c>
      <c r="CD50">
        <v>46.105589999999999</v>
      </c>
      <c r="CE50">
        <v>42.22</v>
      </c>
      <c r="CF50">
        <v>14.41</v>
      </c>
      <c r="CG50">
        <v>54.961100000000002</v>
      </c>
      <c r="CH50">
        <v>61.797370000000001</v>
      </c>
      <c r="CI50">
        <v>33.856569999999998</v>
      </c>
      <c r="CJ50">
        <v>7.6383200000000002</v>
      </c>
      <c r="CK50">
        <v>16.55</v>
      </c>
      <c r="CL50">
        <v>24.960370000000001</v>
      </c>
      <c r="CM50">
        <v>17.89</v>
      </c>
      <c r="CN50">
        <v>14.22287</v>
      </c>
      <c r="CO50">
        <v>18.84</v>
      </c>
      <c r="CP50">
        <v>15.047420000000001</v>
      </c>
      <c r="CQ50">
        <v>29.02187</v>
      </c>
      <c r="CR50">
        <v>26.53</v>
      </c>
      <c r="CS50">
        <v>21.858689999999999</v>
      </c>
      <c r="CT50">
        <v>16.37</v>
      </c>
      <c r="CU50">
        <v>26.698720000000002</v>
      </c>
      <c r="CV50">
        <v>31.714639999999999</v>
      </c>
      <c r="CW50">
        <v>10.36</v>
      </c>
      <c r="CX50">
        <v>23.59</v>
      </c>
      <c r="CY50">
        <v>9.7023799999999998</v>
      </c>
      <c r="CZ50">
        <v>58.340389999999999</v>
      </c>
      <c r="DA50">
        <v>15.131819999999999</v>
      </c>
      <c r="DB50">
        <v>39.1</v>
      </c>
      <c r="DC50">
        <v>17.293340000000001</v>
      </c>
      <c r="DD50">
        <v>26.79</v>
      </c>
      <c r="DE50">
        <v>38.880000000000003</v>
      </c>
      <c r="DF50">
        <v>18.564430000000002</v>
      </c>
      <c r="DG50">
        <v>18.09</v>
      </c>
      <c r="DH50">
        <v>8.6007400000000001</v>
      </c>
      <c r="DI50">
        <v>17.079999999999998</v>
      </c>
      <c r="DJ50">
        <v>3.1206200000000002</v>
      </c>
      <c r="DK50">
        <v>77.177400000000006</v>
      </c>
      <c r="DL50">
        <v>82.638069999999999</v>
      </c>
      <c r="DM50">
        <v>103.14516</v>
      </c>
      <c r="DN50">
        <v>143.37755000000001</v>
      </c>
      <c r="DO50">
        <v>41.94997</v>
      </c>
      <c r="DP50">
        <v>89.134270000000001</v>
      </c>
      <c r="DQ50">
        <v>152.31548000000001</v>
      </c>
      <c r="DR50">
        <v>107.12391</v>
      </c>
      <c r="DS50">
        <v>104.38404</v>
      </c>
      <c r="DT50">
        <v>30.064869999999999</v>
      </c>
      <c r="DU50">
        <v>2053.3998999999999</v>
      </c>
    </row>
    <row r="51" spans="1:125" x14ac:dyDescent="0.25">
      <c r="A51" s="1">
        <v>42079</v>
      </c>
      <c r="B51">
        <v>187.07001</v>
      </c>
      <c r="C51">
        <v>94.199799999999996</v>
      </c>
      <c r="D51">
        <v>84.977320000000006</v>
      </c>
      <c r="E51">
        <v>190.77</v>
      </c>
      <c r="F51">
        <v>78.358369999999994</v>
      </c>
      <c r="G51">
        <v>75.2</v>
      </c>
      <c r="H51">
        <v>172.38663</v>
      </c>
      <c r="I51">
        <v>42.8</v>
      </c>
      <c r="J51">
        <v>70.7</v>
      </c>
      <c r="K51">
        <v>136.61462</v>
      </c>
      <c r="L51">
        <v>40.56</v>
      </c>
      <c r="M51">
        <v>106.66</v>
      </c>
      <c r="N51">
        <v>29.93233</v>
      </c>
      <c r="O51">
        <v>33.68</v>
      </c>
      <c r="P51">
        <v>20.822600000000001</v>
      </c>
      <c r="Q51">
        <v>233.16209000000001</v>
      </c>
      <c r="R51">
        <v>127.78948</v>
      </c>
      <c r="S51">
        <v>94.89</v>
      </c>
      <c r="T51">
        <v>50.411709999999999</v>
      </c>
      <c r="U51">
        <v>35.01</v>
      </c>
      <c r="V51">
        <v>26.18384</v>
      </c>
      <c r="W51">
        <v>10.22832</v>
      </c>
      <c r="X51">
        <v>142.65102999999999</v>
      </c>
      <c r="Y51">
        <v>64.95</v>
      </c>
      <c r="Z51">
        <v>9.8699999999999992</v>
      </c>
      <c r="AA51">
        <v>33.404020000000003</v>
      </c>
      <c r="AB51">
        <v>21.203440000000001</v>
      </c>
      <c r="AC51">
        <v>42.56</v>
      </c>
      <c r="AD51">
        <v>160.46001000000001</v>
      </c>
      <c r="AE51">
        <v>65.06</v>
      </c>
      <c r="AF51">
        <v>21.09</v>
      </c>
      <c r="AG51">
        <v>45.75</v>
      </c>
      <c r="AH51">
        <v>37.6</v>
      </c>
      <c r="AI51">
        <v>96.691059999999993</v>
      </c>
      <c r="AJ51">
        <v>75.962379999999996</v>
      </c>
      <c r="AK51">
        <v>74.206360000000004</v>
      </c>
      <c r="AL51">
        <v>67.389080000000007</v>
      </c>
      <c r="AM51">
        <v>66.36</v>
      </c>
      <c r="AN51">
        <v>39.06812</v>
      </c>
      <c r="AO51">
        <v>39.159999999999997</v>
      </c>
      <c r="AP51">
        <v>74.593149999999994</v>
      </c>
      <c r="AQ51">
        <v>147.63</v>
      </c>
      <c r="AR51">
        <v>18.48</v>
      </c>
      <c r="AS51">
        <v>40.08</v>
      </c>
      <c r="AT51">
        <v>23.361409999999999</v>
      </c>
      <c r="AU51">
        <v>34.715429999999998</v>
      </c>
      <c r="AV51">
        <v>21.396750000000001</v>
      </c>
      <c r="AW51">
        <v>58.44</v>
      </c>
      <c r="AX51">
        <v>11.71899</v>
      </c>
      <c r="AY51">
        <v>39.164299999999997</v>
      </c>
      <c r="AZ51">
        <v>41.8</v>
      </c>
      <c r="BA51">
        <v>18.440000000000001</v>
      </c>
      <c r="BB51">
        <v>31.48733</v>
      </c>
      <c r="BC51">
        <v>21.528320000000001</v>
      </c>
      <c r="BD51">
        <v>24.990839999999999</v>
      </c>
      <c r="BE51">
        <v>55.101709999999997</v>
      </c>
      <c r="BF51">
        <v>43.97</v>
      </c>
      <c r="BG51">
        <v>39.09496</v>
      </c>
      <c r="BH51">
        <v>25.13</v>
      </c>
      <c r="BI51">
        <v>30.776350000000001</v>
      </c>
      <c r="BJ51">
        <v>29.51</v>
      </c>
      <c r="BK51">
        <v>10.24769</v>
      </c>
      <c r="BL51">
        <v>68.180000000000007</v>
      </c>
      <c r="BM51">
        <v>35.61</v>
      </c>
      <c r="BN51">
        <v>28.038150000000002</v>
      </c>
      <c r="BO51">
        <v>23.540669999999999</v>
      </c>
      <c r="BP51">
        <v>15.556190000000001</v>
      </c>
      <c r="BQ51">
        <v>25.61</v>
      </c>
      <c r="BR51">
        <v>59.008760000000002</v>
      </c>
      <c r="BS51">
        <v>16.57902</v>
      </c>
      <c r="BT51">
        <v>26.22</v>
      </c>
      <c r="BU51">
        <v>12.33</v>
      </c>
      <c r="BV51">
        <v>27.01182</v>
      </c>
      <c r="BW51">
        <v>26.9</v>
      </c>
      <c r="BX51">
        <v>15.334720000000001</v>
      </c>
      <c r="BY51">
        <v>35.21</v>
      </c>
      <c r="BZ51">
        <v>36.06</v>
      </c>
      <c r="CA51">
        <v>19.021699999999999</v>
      </c>
      <c r="CB51">
        <v>90.968689999999995</v>
      </c>
      <c r="CC51">
        <v>66.914180000000002</v>
      </c>
      <c r="CD51">
        <v>46.532679999999999</v>
      </c>
      <c r="CE51">
        <v>42.48</v>
      </c>
      <c r="CF51">
        <v>14.47</v>
      </c>
      <c r="CG51">
        <v>55.45758</v>
      </c>
      <c r="CH51">
        <v>62.282179999999997</v>
      </c>
      <c r="CI51">
        <v>34.174010000000003</v>
      </c>
      <c r="CJ51">
        <v>7.6871</v>
      </c>
      <c r="CK51">
        <v>16.739999999999998</v>
      </c>
      <c r="CL51">
        <v>25.23639</v>
      </c>
      <c r="CM51">
        <v>18.02</v>
      </c>
      <c r="CN51">
        <v>14.31208</v>
      </c>
      <c r="CO51">
        <v>19.3</v>
      </c>
      <c r="CP51">
        <v>15.196009999999999</v>
      </c>
      <c r="CQ51">
        <v>29.061489999999999</v>
      </c>
      <c r="CR51">
        <v>26.7</v>
      </c>
      <c r="CS51">
        <v>22.554189999999998</v>
      </c>
      <c r="CT51">
        <v>16.440000000000001</v>
      </c>
      <c r="CU51">
        <v>27.015619999999998</v>
      </c>
      <c r="CV51">
        <v>32.010849999999998</v>
      </c>
      <c r="CW51">
        <v>10.35</v>
      </c>
      <c r="CX51">
        <v>23.46</v>
      </c>
      <c r="CY51">
        <v>9.7023799999999998</v>
      </c>
      <c r="CZ51">
        <v>58.538460000000001</v>
      </c>
      <c r="DA51">
        <v>15.18041</v>
      </c>
      <c r="DB51">
        <v>39.770000000000003</v>
      </c>
      <c r="DC51">
        <v>17.44905</v>
      </c>
      <c r="DD51">
        <v>26.96</v>
      </c>
      <c r="DE51">
        <v>39.44</v>
      </c>
      <c r="DF51">
        <v>18.961320000000001</v>
      </c>
      <c r="DG51">
        <v>18.27</v>
      </c>
      <c r="DH51">
        <v>8.6781299999999995</v>
      </c>
      <c r="DI51">
        <v>17.190000000000001</v>
      </c>
      <c r="DJ51">
        <v>3.1206200000000002</v>
      </c>
      <c r="DK51">
        <v>78.020489999999995</v>
      </c>
      <c r="DL51">
        <v>82.498509999999996</v>
      </c>
      <c r="DM51">
        <v>104.25039</v>
      </c>
      <c r="DN51">
        <v>145.08241000000001</v>
      </c>
      <c r="DO51">
        <v>42.45684</v>
      </c>
      <c r="DP51">
        <v>90.120549999999994</v>
      </c>
      <c r="DQ51">
        <v>155.57916</v>
      </c>
      <c r="DR51">
        <v>108.75878</v>
      </c>
      <c r="DS51">
        <v>105.62076999999999</v>
      </c>
      <c r="DT51">
        <v>30.333490000000001</v>
      </c>
      <c r="DU51">
        <v>2081.1899400000002</v>
      </c>
    </row>
    <row r="52" spans="1:125" x14ac:dyDescent="0.25">
      <c r="A52" s="1">
        <v>42080</v>
      </c>
      <c r="B52">
        <v>186.13</v>
      </c>
      <c r="C52">
        <v>93.711929999999995</v>
      </c>
      <c r="D52">
        <v>84.7</v>
      </c>
      <c r="E52">
        <v>190.19</v>
      </c>
      <c r="F52">
        <v>78.080290000000005</v>
      </c>
      <c r="G52">
        <v>74.66</v>
      </c>
      <c r="H52">
        <v>171.63202999999999</v>
      </c>
      <c r="I52">
        <v>42.78</v>
      </c>
      <c r="J52">
        <v>70.290000000000006</v>
      </c>
      <c r="K52">
        <v>136.87341000000001</v>
      </c>
      <c r="L52">
        <v>40.75</v>
      </c>
      <c r="M52">
        <v>106.89</v>
      </c>
      <c r="N52">
        <v>29.93233</v>
      </c>
      <c r="O52">
        <v>33.46</v>
      </c>
      <c r="P52">
        <v>20.852309999999999</v>
      </c>
      <c r="Q52">
        <v>231.21419</v>
      </c>
      <c r="R52">
        <v>128.53598</v>
      </c>
      <c r="S52">
        <v>91.6</v>
      </c>
      <c r="T52">
        <v>50.371859999999998</v>
      </c>
      <c r="U52">
        <v>34.93</v>
      </c>
      <c r="V52">
        <v>26.08474</v>
      </c>
      <c r="W52">
        <v>10.31582</v>
      </c>
      <c r="X52">
        <v>142.82001</v>
      </c>
      <c r="Y52">
        <v>64.98</v>
      </c>
      <c r="Z52">
        <v>9.8699999999999992</v>
      </c>
      <c r="AA52">
        <v>33.364359999999998</v>
      </c>
      <c r="AB52">
        <v>21.302430000000001</v>
      </c>
      <c r="AC52">
        <v>42.21</v>
      </c>
      <c r="AD52">
        <v>160.78</v>
      </c>
      <c r="AE52">
        <v>65.11</v>
      </c>
      <c r="AF52">
        <v>21.2</v>
      </c>
      <c r="AG52">
        <v>44.8</v>
      </c>
      <c r="AH52">
        <v>37.74</v>
      </c>
      <c r="AI52">
        <v>96.949100000000001</v>
      </c>
      <c r="AJ52">
        <v>75.952470000000005</v>
      </c>
      <c r="AK52">
        <v>74.475110000000001</v>
      </c>
      <c r="AL52">
        <v>67.842690000000005</v>
      </c>
      <c r="AM52">
        <v>66.47</v>
      </c>
      <c r="AN52">
        <v>39.028480000000002</v>
      </c>
      <c r="AO52">
        <v>39.01</v>
      </c>
      <c r="AP52">
        <v>75.652270000000001</v>
      </c>
      <c r="AQ52">
        <v>147.59</v>
      </c>
      <c r="AR52">
        <v>18.510000000000002</v>
      </c>
      <c r="AS52">
        <v>39.950000000000003</v>
      </c>
      <c r="AT52">
        <v>23.449639999999999</v>
      </c>
      <c r="AU52">
        <v>35.031199999999998</v>
      </c>
      <c r="AV52">
        <v>21.44585</v>
      </c>
      <c r="AW52">
        <v>58.53</v>
      </c>
      <c r="AX52">
        <v>11.72885</v>
      </c>
      <c r="AY52">
        <v>39.539369999999998</v>
      </c>
      <c r="AZ52">
        <v>41.78</v>
      </c>
      <c r="BA52">
        <v>18.39</v>
      </c>
      <c r="BB52">
        <v>31.83183</v>
      </c>
      <c r="BC52">
        <v>21.755659999999999</v>
      </c>
      <c r="BD52">
        <v>25.109000000000002</v>
      </c>
      <c r="BE52">
        <v>55.101709999999997</v>
      </c>
      <c r="BF52">
        <v>44.11</v>
      </c>
      <c r="BG52">
        <v>39.243490000000001</v>
      </c>
      <c r="BH52">
        <v>24.97</v>
      </c>
      <c r="BI52">
        <v>30.75657</v>
      </c>
      <c r="BJ52">
        <v>29.88</v>
      </c>
      <c r="BK52">
        <v>10.32577</v>
      </c>
      <c r="BL52">
        <v>68.209999999999994</v>
      </c>
      <c r="BM52">
        <v>35.659999999999997</v>
      </c>
      <c r="BN52">
        <v>28.087789999999998</v>
      </c>
      <c r="BO52">
        <v>23.520810000000001</v>
      </c>
      <c r="BP52">
        <v>15.566079999999999</v>
      </c>
      <c r="BQ52">
        <v>25.69</v>
      </c>
      <c r="BR52">
        <v>59.108249999999998</v>
      </c>
      <c r="BS52">
        <v>16.70862</v>
      </c>
      <c r="BT52">
        <v>26.16</v>
      </c>
      <c r="BU52">
        <v>12.33</v>
      </c>
      <c r="BV52">
        <v>27.130600000000001</v>
      </c>
      <c r="BW52">
        <v>26.84</v>
      </c>
      <c r="BX52">
        <v>15.43178</v>
      </c>
      <c r="BY52">
        <v>35.29</v>
      </c>
      <c r="BZ52">
        <v>36.42</v>
      </c>
      <c r="CA52">
        <v>18.92304</v>
      </c>
      <c r="CB52">
        <v>90.859589999999997</v>
      </c>
      <c r="CC52">
        <v>67.231070000000003</v>
      </c>
      <c r="CD52">
        <v>46.423430000000003</v>
      </c>
      <c r="CE52">
        <v>42.44</v>
      </c>
      <c r="CF52">
        <v>14.49</v>
      </c>
      <c r="CG52">
        <v>55.24906</v>
      </c>
      <c r="CH52">
        <v>62.292070000000002</v>
      </c>
      <c r="CI52">
        <v>34.114490000000004</v>
      </c>
      <c r="CJ52">
        <v>7.7163599999999999</v>
      </c>
      <c r="CK52">
        <v>16.440000000000001</v>
      </c>
      <c r="CL52">
        <v>25.43355</v>
      </c>
      <c r="CM52">
        <v>18</v>
      </c>
      <c r="CN52">
        <v>14.431010000000001</v>
      </c>
      <c r="CO52">
        <v>19.3</v>
      </c>
      <c r="CP52">
        <v>15.275259999999999</v>
      </c>
      <c r="CQ52">
        <v>28.972339999999999</v>
      </c>
      <c r="CR52">
        <v>26.58</v>
      </c>
      <c r="CS52">
        <v>22.077269999999999</v>
      </c>
      <c r="CT52">
        <v>16.45</v>
      </c>
      <c r="CU52">
        <v>27.00572</v>
      </c>
      <c r="CV52">
        <v>32.149090000000001</v>
      </c>
      <c r="CW52">
        <v>10.29</v>
      </c>
      <c r="CX52">
        <v>23.51</v>
      </c>
      <c r="CY52">
        <v>9.8006799999999998</v>
      </c>
      <c r="CZ52">
        <v>58.38</v>
      </c>
      <c r="DA52">
        <v>15.25816</v>
      </c>
      <c r="DB52">
        <v>39.659999999999997</v>
      </c>
      <c r="DC52">
        <v>17.64368</v>
      </c>
      <c r="DD52">
        <v>26.87</v>
      </c>
      <c r="DE52">
        <v>39.520000000000003</v>
      </c>
      <c r="DF52">
        <v>18.891870000000001</v>
      </c>
      <c r="DG52">
        <v>18.190000000000001</v>
      </c>
      <c r="DH52">
        <v>8.7748799999999996</v>
      </c>
      <c r="DI52">
        <v>17.149999999999999</v>
      </c>
      <c r="DJ52">
        <v>3.1305000000000001</v>
      </c>
      <c r="DK52">
        <v>77.951059999999998</v>
      </c>
      <c r="DL52">
        <v>81.631259999999997</v>
      </c>
      <c r="DM52">
        <v>103.70276</v>
      </c>
      <c r="DN52">
        <v>144.67365000000001</v>
      </c>
      <c r="DO52">
        <v>42.268000000000001</v>
      </c>
      <c r="DP52">
        <v>89.971119999999999</v>
      </c>
      <c r="DQ52">
        <v>155.20987</v>
      </c>
      <c r="DR52">
        <v>108.37</v>
      </c>
      <c r="DS52">
        <v>105.91998</v>
      </c>
      <c r="DT52">
        <v>30.333490000000001</v>
      </c>
      <c r="DU52">
        <v>2074.2800299999999</v>
      </c>
    </row>
    <row r="53" spans="1:125" x14ac:dyDescent="0.25">
      <c r="A53" s="1">
        <v>42081</v>
      </c>
      <c r="B53">
        <v>191.5</v>
      </c>
      <c r="C53">
        <v>95.0959</v>
      </c>
      <c r="D53">
        <v>86.44</v>
      </c>
      <c r="E53">
        <v>193.73</v>
      </c>
      <c r="F53">
        <v>79.858000000000004</v>
      </c>
      <c r="G53">
        <v>76.97</v>
      </c>
      <c r="H53">
        <v>174.41213999999999</v>
      </c>
      <c r="I53">
        <v>43.5</v>
      </c>
      <c r="J53">
        <v>71.5</v>
      </c>
      <c r="K53">
        <v>140.47667000000001</v>
      </c>
      <c r="L53">
        <v>41.66</v>
      </c>
      <c r="M53">
        <v>108.89</v>
      </c>
      <c r="N53">
        <v>30.757429999999999</v>
      </c>
      <c r="O53">
        <v>34.119999999999997</v>
      </c>
      <c r="P53">
        <v>21.169149999999998</v>
      </c>
      <c r="Q53">
        <v>235.25908000000001</v>
      </c>
      <c r="R53">
        <v>129.98915</v>
      </c>
      <c r="S53">
        <v>92.22</v>
      </c>
      <c r="T53">
        <v>51.816459999999999</v>
      </c>
      <c r="U53">
        <v>35.81</v>
      </c>
      <c r="V53">
        <v>26.81812</v>
      </c>
      <c r="W53">
        <v>10.42277</v>
      </c>
      <c r="X53">
        <v>146.69999999999999</v>
      </c>
      <c r="Y53">
        <v>66.040000000000006</v>
      </c>
      <c r="Z53">
        <v>9.9600000000000009</v>
      </c>
      <c r="AA53">
        <v>34.048499999999997</v>
      </c>
      <c r="AB53">
        <v>21.57959</v>
      </c>
      <c r="AC53">
        <v>42.95</v>
      </c>
      <c r="AD53">
        <v>164.46001000000001</v>
      </c>
      <c r="AE53">
        <v>66.55</v>
      </c>
      <c r="AF53">
        <v>21.74</v>
      </c>
      <c r="AG53">
        <v>45.15</v>
      </c>
      <c r="AH53">
        <v>38.57</v>
      </c>
      <c r="AI53">
        <v>98.646129999999999</v>
      </c>
      <c r="AJ53">
        <v>77.240809999999996</v>
      </c>
      <c r="AK53">
        <v>76.24691</v>
      </c>
      <c r="AL53">
        <v>68.917519999999996</v>
      </c>
      <c r="AM53">
        <v>68.069999999999993</v>
      </c>
      <c r="AN53">
        <v>39.791609999999999</v>
      </c>
      <c r="AO53">
        <v>40.04</v>
      </c>
      <c r="AP53">
        <v>76.929140000000004</v>
      </c>
      <c r="AQ53">
        <v>151.88999999999999</v>
      </c>
      <c r="AR53">
        <v>18.940000000000001</v>
      </c>
      <c r="AS53">
        <v>41.1</v>
      </c>
      <c r="AT53">
        <v>23.78295</v>
      </c>
      <c r="AU53">
        <v>35.860120000000002</v>
      </c>
      <c r="AV53">
        <v>21.897549999999999</v>
      </c>
      <c r="AW53">
        <v>59.06</v>
      </c>
      <c r="AX53">
        <v>12.03439</v>
      </c>
      <c r="AY53">
        <v>40.013129999999997</v>
      </c>
      <c r="AZ53">
        <v>42.77</v>
      </c>
      <c r="BA53">
        <v>18.75</v>
      </c>
      <c r="BB53">
        <v>32.491300000000003</v>
      </c>
      <c r="BC53">
        <v>22.269649999999999</v>
      </c>
      <c r="BD53">
        <v>25.29</v>
      </c>
      <c r="BE53">
        <v>56.263939999999998</v>
      </c>
      <c r="BF53">
        <v>44.97</v>
      </c>
      <c r="BG53">
        <v>39.659390000000002</v>
      </c>
      <c r="BH53">
        <v>25.34</v>
      </c>
      <c r="BI53">
        <v>31.35013</v>
      </c>
      <c r="BJ53">
        <v>30.38</v>
      </c>
      <c r="BK53">
        <v>10.442880000000001</v>
      </c>
      <c r="BL53">
        <v>69.7</v>
      </c>
      <c r="BM53">
        <v>36.520000000000003</v>
      </c>
      <c r="BN53">
        <v>28.663650000000001</v>
      </c>
      <c r="BO53">
        <v>24.096910000000001</v>
      </c>
      <c r="BP53">
        <v>15.89264</v>
      </c>
      <c r="BQ53">
        <v>26.38</v>
      </c>
      <c r="BR53">
        <v>60.222560000000001</v>
      </c>
      <c r="BS53">
        <v>16.987760000000002</v>
      </c>
      <c r="BT53">
        <v>26.4</v>
      </c>
      <c r="BU53">
        <v>12.63</v>
      </c>
      <c r="BV53">
        <v>27.843260000000001</v>
      </c>
      <c r="BW53">
        <v>27.21</v>
      </c>
      <c r="BX53">
        <v>15.62589</v>
      </c>
      <c r="BY53">
        <v>35.81</v>
      </c>
      <c r="BZ53">
        <v>36.58</v>
      </c>
      <c r="CA53">
        <v>19.37687</v>
      </c>
      <c r="CB53">
        <v>93.309359999999998</v>
      </c>
      <c r="CC53">
        <v>68.310490000000001</v>
      </c>
      <c r="CD53">
        <v>46.572409999999998</v>
      </c>
      <c r="CE53">
        <v>43.11</v>
      </c>
      <c r="CF53">
        <v>14.78</v>
      </c>
      <c r="CG53">
        <v>57.076129999999999</v>
      </c>
      <c r="CH53">
        <v>63.162730000000003</v>
      </c>
      <c r="CI53">
        <v>34.759279999999997</v>
      </c>
      <c r="CJ53">
        <v>7.8626899999999997</v>
      </c>
      <c r="CK53">
        <v>16.690000000000001</v>
      </c>
      <c r="CL53">
        <v>25.8673</v>
      </c>
      <c r="CM53">
        <v>18.27</v>
      </c>
      <c r="CN53">
        <v>14.48057</v>
      </c>
      <c r="CO53">
        <v>19.57</v>
      </c>
      <c r="CP53">
        <v>15.612069999999999</v>
      </c>
      <c r="CQ53">
        <v>29.32893</v>
      </c>
      <c r="CR53">
        <v>27.14</v>
      </c>
      <c r="CS53">
        <v>22.703230000000001</v>
      </c>
      <c r="CT53">
        <v>16.64</v>
      </c>
      <c r="CU53">
        <v>27.77816</v>
      </c>
      <c r="CV53">
        <v>32.711889999999997</v>
      </c>
      <c r="CW53">
        <v>10.5</v>
      </c>
      <c r="CX53">
        <v>23.94</v>
      </c>
      <c r="CY53">
        <v>10.05626</v>
      </c>
      <c r="CZ53">
        <v>58.95</v>
      </c>
      <c r="DA53">
        <v>15.549720000000001</v>
      </c>
      <c r="DB53">
        <v>40.909999999999997</v>
      </c>
      <c r="DC53">
        <v>17.945360000000001</v>
      </c>
      <c r="DD53">
        <v>27.42</v>
      </c>
      <c r="DE53">
        <v>39.97</v>
      </c>
      <c r="DF53">
        <v>19.28876</v>
      </c>
      <c r="DG53">
        <v>18.48</v>
      </c>
      <c r="DH53">
        <v>8.92</v>
      </c>
      <c r="DI53">
        <v>17.61</v>
      </c>
      <c r="DJ53">
        <v>3.1502500000000002</v>
      </c>
      <c r="DK53">
        <v>79.488460000000003</v>
      </c>
      <c r="DL53">
        <v>83.056740000000005</v>
      </c>
      <c r="DM53">
        <v>104.61879999999999</v>
      </c>
      <c r="DN53">
        <v>145.56095999999999</v>
      </c>
      <c r="DO53">
        <v>43.490430000000003</v>
      </c>
      <c r="DP53">
        <v>90.558899999999994</v>
      </c>
      <c r="DQ53">
        <v>157.09621999999999</v>
      </c>
      <c r="DR53">
        <v>109.6759</v>
      </c>
      <c r="DS53">
        <v>107.20657</v>
      </c>
      <c r="DT53">
        <v>30.900559999999999</v>
      </c>
      <c r="DU53">
        <v>2099.5</v>
      </c>
    </row>
    <row r="54" spans="1:125" x14ac:dyDescent="0.25">
      <c r="A54" s="1">
        <v>42082</v>
      </c>
      <c r="B54">
        <v>192.10001</v>
      </c>
      <c r="C54">
        <v>94.17989</v>
      </c>
      <c r="D54">
        <v>85.85</v>
      </c>
      <c r="E54">
        <v>194.24001000000001</v>
      </c>
      <c r="F54">
        <v>79.73</v>
      </c>
      <c r="G54">
        <v>76.78</v>
      </c>
      <c r="H54">
        <v>173.54830999999999</v>
      </c>
      <c r="I54">
        <v>43.68</v>
      </c>
      <c r="J54">
        <v>71.86</v>
      </c>
      <c r="K54">
        <v>140.49656999999999</v>
      </c>
      <c r="L54">
        <v>41.24</v>
      </c>
      <c r="M54">
        <v>109.05</v>
      </c>
      <c r="N54">
        <v>30.399560000000001</v>
      </c>
      <c r="O54">
        <v>33.89</v>
      </c>
      <c r="P54">
        <v>21.020630000000001</v>
      </c>
      <c r="Q54">
        <v>233.39067</v>
      </c>
      <c r="R54">
        <v>129.80998</v>
      </c>
      <c r="S54">
        <v>93.5</v>
      </c>
      <c r="T54">
        <v>52.045610000000003</v>
      </c>
      <c r="U54">
        <v>35.74</v>
      </c>
      <c r="V54">
        <v>26.748750000000001</v>
      </c>
      <c r="W54">
        <v>10.40333</v>
      </c>
      <c r="X54">
        <v>146.39999</v>
      </c>
      <c r="Y54">
        <v>66.55</v>
      </c>
      <c r="Z54">
        <v>9.86</v>
      </c>
      <c r="AA54">
        <v>33.959269999999997</v>
      </c>
      <c r="AB54">
        <v>21.520199999999999</v>
      </c>
      <c r="AC54">
        <v>43</v>
      </c>
      <c r="AD54">
        <v>164.46001000000001</v>
      </c>
      <c r="AE54">
        <v>66.930000000000007</v>
      </c>
      <c r="AF54">
        <v>21.72</v>
      </c>
      <c r="AG54">
        <v>43.92</v>
      </c>
      <c r="AH54">
        <v>38.270000000000003</v>
      </c>
      <c r="AI54">
        <v>98.725520000000003</v>
      </c>
      <c r="AJ54">
        <v>77.161519999999996</v>
      </c>
      <c r="AK54">
        <v>75.928380000000004</v>
      </c>
      <c r="AL54">
        <v>68.375169999999997</v>
      </c>
      <c r="AM54">
        <v>67.73</v>
      </c>
      <c r="AN54">
        <v>39.563659999999999</v>
      </c>
      <c r="AO54">
        <v>40.049999999999997</v>
      </c>
      <c r="AP54">
        <v>76.671779999999998</v>
      </c>
      <c r="AQ54">
        <v>153.25</v>
      </c>
      <c r="AR54">
        <v>18.899999999999999</v>
      </c>
      <c r="AS54">
        <v>41.18</v>
      </c>
      <c r="AT54">
        <v>23.684920000000002</v>
      </c>
      <c r="AU54">
        <v>35.771299999999997</v>
      </c>
      <c r="AV54">
        <v>21.87791</v>
      </c>
      <c r="AW54">
        <v>58.75</v>
      </c>
      <c r="AX54">
        <v>11.935829999999999</v>
      </c>
      <c r="AY54">
        <v>40.388190000000002</v>
      </c>
      <c r="AZ54">
        <v>42.26</v>
      </c>
      <c r="BA54">
        <v>18.57</v>
      </c>
      <c r="BB54">
        <v>32.412559999999999</v>
      </c>
      <c r="BC54">
        <v>22.131270000000001</v>
      </c>
      <c r="BD54">
        <v>25.15</v>
      </c>
      <c r="BE54">
        <v>56.065260000000002</v>
      </c>
      <c r="BF54">
        <v>45.11</v>
      </c>
      <c r="BG54">
        <v>39.411830000000002</v>
      </c>
      <c r="BH54">
        <v>25.2</v>
      </c>
      <c r="BI54">
        <v>31.241309999999999</v>
      </c>
      <c r="BJ54">
        <v>30.43</v>
      </c>
      <c r="BK54">
        <v>10.511200000000001</v>
      </c>
      <c r="BL54">
        <v>69.8</v>
      </c>
      <c r="BM54">
        <v>36.380000000000003</v>
      </c>
      <c r="BN54">
        <v>29.021070000000002</v>
      </c>
      <c r="BO54">
        <v>23.967780000000001</v>
      </c>
      <c r="BP54">
        <v>15.843170000000001</v>
      </c>
      <c r="BQ54">
        <v>26.35</v>
      </c>
      <c r="BR54">
        <v>60.003680000000003</v>
      </c>
      <c r="BS54">
        <v>16.898040000000002</v>
      </c>
      <c r="BT54">
        <v>26.67</v>
      </c>
      <c r="BU54">
        <v>12.61</v>
      </c>
      <c r="BV54">
        <v>27.655200000000001</v>
      </c>
      <c r="BW54">
        <v>27.12</v>
      </c>
      <c r="BX54">
        <v>15.528829999999999</v>
      </c>
      <c r="BY54">
        <v>35.9</v>
      </c>
      <c r="BZ54">
        <v>36.71</v>
      </c>
      <c r="CA54">
        <v>19.130220000000001</v>
      </c>
      <c r="CB54">
        <v>93.666409999999999</v>
      </c>
      <c r="CC54">
        <v>68.30059</v>
      </c>
      <c r="CD54">
        <v>46.622070000000001</v>
      </c>
      <c r="CE54">
        <v>43.27</v>
      </c>
      <c r="CF54">
        <v>14.66</v>
      </c>
      <c r="CG54">
        <v>56.500210000000003</v>
      </c>
      <c r="CH54">
        <v>62.48995</v>
      </c>
      <c r="CI54">
        <v>34.640239999999999</v>
      </c>
      <c r="CJ54">
        <v>7.8431800000000003</v>
      </c>
      <c r="CK54">
        <v>16.71</v>
      </c>
      <c r="CL54">
        <v>26.09403</v>
      </c>
      <c r="CM54">
        <v>18.47</v>
      </c>
      <c r="CN54">
        <v>14.52022</v>
      </c>
      <c r="CO54">
        <v>19.420000000000002</v>
      </c>
      <c r="CP54">
        <v>15.701219999999999</v>
      </c>
      <c r="CQ54">
        <v>29.61617</v>
      </c>
      <c r="CR54">
        <v>27.21</v>
      </c>
      <c r="CS54">
        <v>22.43496</v>
      </c>
      <c r="CT54">
        <v>16.48</v>
      </c>
      <c r="CU54">
        <v>27.797969999999999</v>
      </c>
      <c r="CV54">
        <v>32.98836</v>
      </c>
      <c r="CW54">
        <v>10.52</v>
      </c>
      <c r="CX54">
        <v>23.88</v>
      </c>
      <c r="CY54">
        <v>10.0366</v>
      </c>
      <c r="CZ54">
        <v>59.36</v>
      </c>
      <c r="DA54">
        <v>15.49141</v>
      </c>
      <c r="DB54">
        <v>40.15</v>
      </c>
      <c r="DC54">
        <v>17.916170000000001</v>
      </c>
      <c r="DD54">
        <v>27.56</v>
      </c>
      <c r="DE54">
        <v>39.979999999999997</v>
      </c>
      <c r="DF54">
        <v>19.169689999999999</v>
      </c>
      <c r="DG54">
        <v>18.39</v>
      </c>
      <c r="DH54">
        <v>8.9499999999999993</v>
      </c>
      <c r="DI54">
        <v>17.579999999999998</v>
      </c>
      <c r="DJ54">
        <v>3.1502500000000002</v>
      </c>
      <c r="DK54">
        <v>79.369429999999994</v>
      </c>
      <c r="DL54">
        <v>81.60136</v>
      </c>
      <c r="DM54">
        <v>104.30018</v>
      </c>
      <c r="DN54">
        <v>145.53104999999999</v>
      </c>
      <c r="DO54">
        <v>42.754989999999999</v>
      </c>
      <c r="DP54">
        <v>89.831630000000004</v>
      </c>
      <c r="DQ54">
        <v>158.22404</v>
      </c>
      <c r="DR54">
        <v>108.93822</v>
      </c>
      <c r="DS54">
        <v>107.00709999999999</v>
      </c>
      <c r="DT54">
        <v>30.731439999999999</v>
      </c>
      <c r="DU54">
        <v>2089.2700199999999</v>
      </c>
    </row>
    <row r="55" spans="1:125" x14ac:dyDescent="0.25">
      <c r="A55" s="1">
        <v>42083</v>
      </c>
      <c r="B55">
        <v>197.34</v>
      </c>
      <c r="C55">
        <v>97.266450000000006</v>
      </c>
      <c r="D55">
        <v>86.8</v>
      </c>
      <c r="E55">
        <v>199.12</v>
      </c>
      <c r="F55">
        <v>81.73</v>
      </c>
      <c r="G55">
        <v>79.13</v>
      </c>
      <c r="H55">
        <v>178.55251999999999</v>
      </c>
      <c r="I55">
        <v>44.39</v>
      </c>
      <c r="J55">
        <v>73.73</v>
      </c>
      <c r="K55">
        <v>144.06</v>
      </c>
      <c r="L55">
        <v>42.44</v>
      </c>
      <c r="M55">
        <v>113.44</v>
      </c>
      <c r="N55">
        <v>30.817080000000001</v>
      </c>
      <c r="O55">
        <v>34.46</v>
      </c>
      <c r="P55">
        <v>21.505800000000001</v>
      </c>
      <c r="Q55">
        <v>239.06544</v>
      </c>
      <c r="R55">
        <v>133.37325000000001</v>
      </c>
      <c r="S55">
        <v>89.21</v>
      </c>
      <c r="T55">
        <v>53.450360000000003</v>
      </c>
      <c r="U55">
        <v>36.79</v>
      </c>
      <c r="V55">
        <v>27.492039999999999</v>
      </c>
      <c r="W55">
        <v>10.442220000000001</v>
      </c>
      <c r="X55">
        <v>149.44</v>
      </c>
      <c r="Y55">
        <v>68.28</v>
      </c>
      <c r="Z55">
        <v>10.09</v>
      </c>
      <c r="AA55">
        <v>34.861539999999998</v>
      </c>
      <c r="AB55">
        <v>21.569700000000001</v>
      </c>
      <c r="AC55">
        <v>43.74</v>
      </c>
      <c r="AD55">
        <v>169.56</v>
      </c>
      <c r="AE55">
        <v>69.22</v>
      </c>
      <c r="AF55">
        <v>22.49</v>
      </c>
      <c r="AG55">
        <v>44.66</v>
      </c>
      <c r="AH55">
        <v>38.65</v>
      </c>
      <c r="AI55">
        <v>101.64322</v>
      </c>
      <c r="AJ55">
        <v>79.886859999999999</v>
      </c>
      <c r="AK55">
        <v>78.496489999999994</v>
      </c>
      <c r="AL55">
        <v>69.834580000000003</v>
      </c>
      <c r="AM55">
        <v>69.900000000000006</v>
      </c>
      <c r="AN55">
        <v>40.306959999999997</v>
      </c>
      <c r="AO55">
        <v>41.19</v>
      </c>
      <c r="AP55">
        <v>78.780109999999993</v>
      </c>
      <c r="AQ55">
        <v>153.71001000000001</v>
      </c>
      <c r="AR55">
        <v>19.329999999999998</v>
      </c>
      <c r="AS55">
        <v>42.29</v>
      </c>
      <c r="AT55">
        <v>24.028030000000001</v>
      </c>
      <c r="AU55">
        <v>36.639679999999998</v>
      </c>
      <c r="AV55">
        <v>22.565280000000001</v>
      </c>
      <c r="AW55">
        <v>59.48</v>
      </c>
      <c r="AX55">
        <v>12.08367</v>
      </c>
      <c r="AY55">
        <v>41.552849999999999</v>
      </c>
      <c r="AZ55">
        <v>43.76</v>
      </c>
      <c r="BA55">
        <v>18.89</v>
      </c>
      <c r="BB55">
        <v>33.436219999999999</v>
      </c>
      <c r="BC55">
        <v>22.971450000000001</v>
      </c>
      <c r="BD55">
        <v>25.33</v>
      </c>
      <c r="BE55">
        <v>57.237430000000003</v>
      </c>
      <c r="BF55">
        <v>46.59</v>
      </c>
      <c r="BG55">
        <v>40.451590000000003</v>
      </c>
      <c r="BH55">
        <v>25.54</v>
      </c>
      <c r="BI55">
        <v>32.418550000000003</v>
      </c>
      <c r="BJ55">
        <v>30.82</v>
      </c>
      <c r="BK55">
        <v>10.63808</v>
      </c>
      <c r="BL55">
        <v>71.89</v>
      </c>
      <c r="BM55">
        <v>37.19</v>
      </c>
      <c r="BN55">
        <v>30.152920000000002</v>
      </c>
      <c r="BO55">
        <v>24.742540000000002</v>
      </c>
      <c r="BP55">
        <v>16.169730000000001</v>
      </c>
      <c r="BQ55">
        <v>26.9</v>
      </c>
      <c r="BR55">
        <v>61.46622</v>
      </c>
      <c r="BS55">
        <v>17.236999999999998</v>
      </c>
      <c r="BT55">
        <v>27.56</v>
      </c>
      <c r="BU55">
        <v>12.95</v>
      </c>
      <c r="BV55">
        <v>28.72419</v>
      </c>
      <c r="BW55">
        <v>27.44</v>
      </c>
      <c r="BX55">
        <v>15.67442</v>
      </c>
      <c r="BY55">
        <v>36.29</v>
      </c>
      <c r="BZ55">
        <v>37.65</v>
      </c>
      <c r="CA55">
        <v>19.692589999999999</v>
      </c>
      <c r="CB55">
        <v>96.43356</v>
      </c>
      <c r="CC55">
        <v>70.57826</v>
      </c>
      <c r="CD55">
        <v>48.81711</v>
      </c>
      <c r="CE55">
        <v>45.19</v>
      </c>
      <c r="CF55">
        <v>15.22</v>
      </c>
      <c r="CG55">
        <v>58.059179999999998</v>
      </c>
      <c r="CH55">
        <v>63.04401</v>
      </c>
      <c r="CI55">
        <v>35.265189999999997</v>
      </c>
      <c r="CJ55">
        <v>7.9602399999999998</v>
      </c>
      <c r="CK55">
        <v>17.059999999999999</v>
      </c>
      <c r="CL55">
        <v>26.399629999999998</v>
      </c>
      <c r="CM55">
        <v>18.87</v>
      </c>
      <c r="CN55">
        <v>14.92658</v>
      </c>
      <c r="CO55">
        <v>19.579999999999998</v>
      </c>
      <c r="CP55">
        <v>16.206430000000001</v>
      </c>
      <c r="CQ55">
        <v>30.458100000000002</v>
      </c>
      <c r="CR55">
        <v>28.11</v>
      </c>
      <c r="CS55">
        <v>23.93526</v>
      </c>
      <c r="CT55">
        <v>16.55</v>
      </c>
      <c r="CU55">
        <v>28.590219999999999</v>
      </c>
      <c r="CV55">
        <v>34.281829999999999</v>
      </c>
      <c r="CW55">
        <v>10.87</v>
      </c>
      <c r="CX55">
        <v>23.85</v>
      </c>
      <c r="CY55">
        <v>10.21355</v>
      </c>
      <c r="CZ55">
        <v>61.13</v>
      </c>
      <c r="DA55">
        <v>15.627470000000001</v>
      </c>
      <c r="DB55">
        <v>41.26</v>
      </c>
      <c r="DC55">
        <v>18.208120000000001</v>
      </c>
      <c r="DD55">
        <v>28.38</v>
      </c>
      <c r="DE55">
        <v>40.36</v>
      </c>
      <c r="DF55">
        <v>19.645949999999999</v>
      </c>
      <c r="DG55">
        <v>18.829999999999998</v>
      </c>
      <c r="DH55">
        <v>8.9700000000000006</v>
      </c>
      <c r="DI55">
        <v>18.010000000000002</v>
      </c>
      <c r="DJ55">
        <v>3.19963</v>
      </c>
      <c r="DK55">
        <v>81.293660000000003</v>
      </c>
      <c r="DL55">
        <v>82.269239999999996</v>
      </c>
      <c r="DM55">
        <v>105.4552</v>
      </c>
      <c r="DN55">
        <v>146.89693</v>
      </c>
      <c r="DO55">
        <v>43.361229999999999</v>
      </c>
      <c r="DP55">
        <v>91.047060000000002</v>
      </c>
      <c r="DQ55">
        <v>159.08238</v>
      </c>
      <c r="DR55">
        <v>109.646</v>
      </c>
      <c r="DS55">
        <v>107.62547000000001</v>
      </c>
      <c r="DT55">
        <v>31.099540000000001</v>
      </c>
      <c r="DU55">
        <v>2108.1001000000001</v>
      </c>
    </row>
    <row r="56" spans="1:125" x14ac:dyDescent="0.25">
      <c r="A56" s="1">
        <v>42086</v>
      </c>
      <c r="B56">
        <v>197.53998999999999</v>
      </c>
      <c r="C56">
        <v>97.216660000000005</v>
      </c>
      <c r="D56">
        <v>86.25</v>
      </c>
      <c r="E56">
        <v>201.56</v>
      </c>
      <c r="F56">
        <v>81.459999999999994</v>
      </c>
      <c r="G56">
        <v>79.400000000000006</v>
      </c>
      <c r="H56">
        <v>179.59505999999999</v>
      </c>
      <c r="I56">
        <v>44.73</v>
      </c>
      <c r="J56">
        <v>74.06</v>
      </c>
      <c r="K56">
        <v>144.06996000000001</v>
      </c>
      <c r="L56">
        <v>42.42</v>
      </c>
      <c r="M56">
        <v>113.28</v>
      </c>
      <c r="N56">
        <v>30.747489999999999</v>
      </c>
      <c r="O56">
        <v>34.380000000000003</v>
      </c>
      <c r="P56">
        <v>21.307770000000001</v>
      </c>
      <c r="Q56">
        <v>238.36976999999999</v>
      </c>
      <c r="R56">
        <v>132.79596000000001</v>
      </c>
      <c r="S56">
        <v>87.49</v>
      </c>
      <c r="T56">
        <v>53.261069999999997</v>
      </c>
      <c r="U56">
        <v>36.58</v>
      </c>
      <c r="V56">
        <v>27.402850000000001</v>
      </c>
      <c r="W56">
        <v>10.56861</v>
      </c>
      <c r="X56">
        <v>150.27000000000001</v>
      </c>
      <c r="Y56">
        <v>67.52</v>
      </c>
      <c r="Z56">
        <v>10.050000000000001</v>
      </c>
      <c r="AA56">
        <v>34.921039999999998</v>
      </c>
      <c r="AB56">
        <v>21.648890000000002</v>
      </c>
      <c r="AC56">
        <v>43.75</v>
      </c>
      <c r="AD56">
        <v>168.64999</v>
      </c>
      <c r="AE56">
        <v>69.3</v>
      </c>
      <c r="AF56">
        <v>22.41</v>
      </c>
      <c r="AG56">
        <v>44.31</v>
      </c>
      <c r="AH56">
        <v>38.33</v>
      </c>
      <c r="AI56">
        <v>101.15694000000001</v>
      </c>
      <c r="AJ56">
        <v>79.748109999999997</v>
      </c>
      <c r="AK56">
        <v>78.168009999999995</v>
      </c>
      <c r="AL56">
        <v>69.834580000000003</v>
      </c>
      <c r="AM56">
        <v>69.61</v>
      </c>
      <c r="AN56">
        <v>40.723219999999998</v>
      </c>
      <c r="AO56">
        <v>40.85</v>
      </c>
      <c r="AP56">
        <v>78.364379999999997</v>
      </c>
      <c r="AQ56">
        <v>152.63</v>
      </c>
      <c r="AR56">
        <v>19.100000000000001</v>
      </c>
      <c r="AS56">
        <v>42.19</v>
      </c>
      <c r="AT56">
        <v>24.184889999999999</v>
      </c>
      <c r="AU56">
        <v>36.41272</v>
      </c>
      <c r="AV56">
        <v>22.486719999999998</v>
      </c>
      <c r="AW56">
        <v>59.16</v>
      </c>
      <c r="AX56">
        <v>12.123100000000001</v>
      </c>
      <c r="AY56">
        <v>41.177790000000002</v>
      </c>
      <c r="AZ56">
        <v>43.49</v>
      </c>
      <c r="BA56">
        <v>18.82</v>
      </c>
      <c r="BB56">
        <v>33.318100000000001</v>
      </c>
      <c r="BC56">
        <v>22.753990000000002</v>
      </c>
      <c r="BD56">
        <v>25.2</v>
      </c>
      <c r="BE56">
        <v>56.760620000000003</v>
      </c>
      <c r="BF56">
        <v>46.66</v>
      </c>
      <c r="BG56">
        <v>40.134709999999998</v>
      </c>
      <c r="BH56">
        <v>25.22</v>
      </c>
      <c r="BI56">
        <v>32.141559999999998</v>
      </c>
      <c r="BJ56">
        <v>30.34</v>
      </c>
      <c r="BK56">
        <v>10.7064</v>
      </c>
      <c r="BL56">
        <v>71.319999999999993</v>
      </c>
      <c r="BM56">
        <v>37.03</v>
      </c>
      <c r="BN56">
        <v>30.093350000000001</v>
      </c>
      <c r="BO56">
        <v>24.702809999999999</v>
      </c>
      <c r="BP56">
        <v>15.97181</v>
      </c>
      <c r="BQ56">
        <v>26.75</v>
      </c>
      <c r="BR56">
        <v>61.277180000000001</v>
      </c>
      <c r="BS56">
        <v>17.236999999999998</v>
      </c>
      <c r="BT56">
        <v>27.67</v>
      </c>
      <c r="BU56">
        <v>12.78</v>
      </c>
      <c r="BV56">
        <v>28.585619999999999</v>
      </c>
      <c r="BW56">
        <v>27.31</v>
      </c>
      <c r="BX56">
        <v>15.722950000000001</v>
      </c>
      <c r="BY56">
        <v>36.03</v>
      </c>
      <c r="BZ56">
        <v>37.47</v>
      </c>
      <c r="CA56">
        <v>19.88991</v>
      </c>
      <c r="CB56">
        <v>96.612080000000006</v>
      </c>
      <c r="CC56">
        <v>69.508750000000006</v>
      </c>
      <c r="CD56">
        <v>48.250970000000002</v>
      </c>
      <c r="CE56">
        <v>44.59</v>
      </c>
      <c r="CF56">
        <v>15.25</v>
      </c>
      <c r="CG56">
        <v>58.545729999999999</v>
      </c>
      <c r="CH56">
        <v>62.984650000000002</v>
      </c>
      <c r="CI56">
        <v>35.265189999999997</v>
      </c>
      <c r="CJ56">
        <v>7.9895100000000001</v>
      </c>
      <c r="CK56">
        <v>17.02</v>
      </c>
      <c r="CL56">
        <v>26.10389</v>
      </c>
      <c r="CM56">
        <v>19.05</v>
      </c>
      <c r="CN56">
        <v>14.81756</v>
      </c>
      <c r="CO56">
        <v>19.55</v>
      </c>
      <c r="CP56">
        <v>16.285679999999999</v>
      </c>
      <c r="CQ56">
        <v>30.200569999999999</v>
      </c>
      <c r="CR56">
        <v>28.06</v>
      </c>
      <c r="CS56">
        <v>23.63719</v>
      </c>
      <c r="CT56">
        <v>16.75</v>
      </c>
      <c r="CU56">
        <v>28.67934</v>
      </c>
      <c r="CV56">
        <v>33.886879999999998</v>
      </c>
      <c r="CW56">
        <v>10.87</v>
      </c>
      <c r="CX56">
        <v>24.17</v>
      </c>
      <c r="CY56">
        <v>10.203720000000001</v>
      </c>
      <c r="CZ56">
        <v>61.41</v>
      </c>
      <c r="DA56">
        <v>15.63719</v>
      </c>
      <c r="DB56">
        <v>41.15</v>
      </c>
      <c r="DC56">
        <v>18.315169999999998</v>
      </c>
      <c r="DD56">
        <v>28.39</v>
      </c>
      <c r="DE56">
        <v>40.26</v>
      </c>
      <c r="DF56">
        <v>19.606269999999999</v>
      </c>
      <c r="DG56">
        <v>18.829999999999998</v>
      </c>
      <c r="DH56">
        <v>9.11</v>
      </c>
      <c r="DI56">
        <v>18.46</v>
      </c>
      <c r="DJ56">
        <v>3.1502500000000002</v>
      </c>
      <c r="DK56">
        <v>81.174629999999993</v>
      </c>
      <c r="DL56">
        <v>82.289180000000002</v>
      </c>
      <c r="DM56">
        <v>105.75391</v>
      </c>
      <c r="DN56">
        <v>146.48815999999999</v>
      </c>
      <c r="DO56">
        <v>43.222090000000001</v>
      </c>
      <c r="DP56">
        <v>90.658519999999996</v>
      </c>
      <c r="DQ56">
        <v>158.58336</v>
      </c>
      <c r="DR56">
        <v>109.09772</v>
      </c>
      <c r="DS56">
        <v>107.74516</v>
      </c>
      <c r="DT56">
        <v>31.26867</v>
      </c>
      <c r="DU56">
        <v>2104.4199199999998</v>
      </c>
    </row>
    <row r="57" spans="1:125" x14ac:dyDescent="0.25">
      <c r="A57" s="1">
        <v>42087</v>
      </c>
      <c r="B57">
        <v>196.83</v>
      </c>
      <c r="C57">
        <v>96.738749999999996</v>
      </c>
      <c r="D57">
        <v>85.84</v>
      </c>
      <c r="E57">
        <v>199.38</v>
      </c>
      <c r="F57">
        <v>80.83</v>
      </c>
      <c r="G57">
        <v>79.09</v>
      </c>
      <c r="H57">
        <v>179.00923</v>
      </c>
      <c r="I57">
        <v>44.38</v>
      </c>
      <c r="J57">
        <v>73.38</v>
      </c>
      <c r="K57">
        <v>143.31345999999999</v>
      </c>
      <c r="L57">
        <v>42.46</v>
      </c>
      <c r="M57">
        <v>112.46</v>
      </c>
      <c r="N57">
        <v>30.469139999999999</v>
      </c>
      <c r="O57">
        <v>34.299999999999997</v>
      </c>
      <c r="P57">
        <v>20.941420000000001</v>
      </c>
      <c r="Q57">
        <v>236.29265000000001</v>
      </c>
      <c r="R57">
        <v>131.01433</v>
      </c>
      <c r="S57">
        <v>87.42</v>
      </c>
      <c r="T57">
        <v>52.384349999999998</v>
      </c>
      <c r="U57">
        <v>36.06</v>
      </c>
      <c r="V57">
        <v>27.105530000000002</v>
      </c>
      <c r="W57">
        <v>10.50056</v>
      </c>
      <c r="X57">
        <v>148.86000000000001</v>
      </c>
      <c r="Y57">
        <v>66.78</v>
      </c>
      <c r="Z57">
        <v>9.9600000000000009</v>
      </c>
      <c r="AA57">
        <v>34.455019999999998</v>
      </c>
      <c r="AB57">
        <v>21.54</v>
      </c>
      <c r="AC57">
        <v>43.83</v>
      </c>
      <c r="AD57">
        <v>165.77</v>
      </c>
      <c r="AE57">
        <v>68.42</v>
      </c>
      <c r="AF57">
        <v>22.01</v>
      </c>
      <c r="AG57">
        <v>44.92</v>
      </c>
      <c r="AH57">
        <v>37.82</v>
      </c>
      <c r="AI57">
        <v>100.3233</v>
      </c>
      <c r="AJ57">
        <v>78.885909999999996</v>
      </c>
      <c r="AK57">
        <v>77.530959999999993</v>
      </c>
      <c r="AL57">
        <v>69.173900000000003</v>
      </c>
      <c r="AM57">
        <v>68.62</v>
      </c>
      <c r="AN57">
        <v>40.584470000000003</v>
      </c>
      <c r="AO57">
        <v>40.33</v>
      </c>
      <c r="AP57">
        <v>77.493340000000003</v>
      </c>
      <c r="AQ57">
        <v>151.71001000000001</v>
      </c>
      <c r="AR57">
        <v>18.87</v>
      </c>
      <c r="AS57">
        <v>41.6</v>
      </c>
      <c r="AT57">
        <v>23.94961</v>
      </c>
      <c r="AU57">
        <v>35.850250000000003</v>
      </c>
      <c r="AV57">
        <v>22.241230000000002</v>
      </c>
      <c r="AW57">
        <v>59.19</v>
      </c>
      <c r="AX57">
        <v>12.01468</v>
      </c>
      <c r="AY57">
        <v>40.674419999999998</v>
      </c>
      <c r="AZ57">
        <v>42.58</v>
      </c>
      <c r="BA57">
        <v>18.61</v>
      </c>
      <c r="BB57">
        <v>32.757060000000003</v>
      </c>
      <c r="BC57">
        <v>22.546420000000001</v>
      </c>
      <c r="BD57">
        <v>25</v>
      </c>
      <c r="BE57">
        <v>56.104999999999997</v>
      </c>
      <c r="BF57">
        <v>46.5</v>
      </c>
      <c r="BG57">
        <v>39.530659999999997</v>
      </c>
      <c r="BH57">
        <v>25.28</v>
      </c>
      <c r="BI57">
        <v>31.478739999999998</v>
      </c>
      <c r="BJ57">
        <v>30.15</v>
      </c>
      <c r="BK57">
        <v>10.6576</v>
      </c>
      <c r="BL57">
        <v>70.56</v>
      </c>
      <c r="BM57">
        <v>36.5</v>
      </c>
      <c r="BN57">
        <v>29.805430000000001</v>
      </c>
      <c r="BO57">
        <v>24.474350000000001</v>
      </c>
      <c r="BP57">
        <v>15.763999999999999</v>
      </c>
      <c r="BQ57">
        <v>26.28</v>
      </c>
      <c r="BR57">
        <v>60.4116</v>
      </c>
      <c r="BS57">
        <v>17.027640000000002</v>
      </c>
      <c r="BT57">
        <v>27.46</v>
      </c>
      <c r="BU57">
        <v>12.61</v>
      </c>
      <c r="BV57">
        <v>28.16</v>
      </c>
      <c r="BW57">
        <v>27.35</v>
      </c>
      <c r="BX57">
        <v>15.722950000000001</v>
      </c>
      <c r="BY57">
        <v>35.81</v>
      </c>
      <c r="BZ57">
        <v>37</v>
      </c>
      <c r="CA57">
        <v>19.82085</v>
      </c>
      <c r="CB57">
        <v>95.600430000000003</v>
      </c>
      <c r="CC57">
        <v>68.518460000000005</v>
      </c>
      <c r="CD57">
        <v>47.307400000000001</v>
      </c>
      <c r="CE57">
        <v>44.31</v>
      </c>
      <c r="CF57">
        <v>15.11</v>
      </c>
      <c r="CG57">
        <v>57.741430000000001</v>
      </c>
      <c r="CH57">
        <v>62.212919999999997</v>
      </c>
      <c r="CI57">
        <v>34.997349999999997</v>
      </c>
      <c r="CJ57">
        <v>7.97</v>
      </c>
      <c r="CK57">
        <v>16.95</v>
      </c>
      <c r="CL57">
        <v>25.85744</v>
      </c>
      <c r="CM57">
        <v>18.920000000000002</v>
      </c>
      <c r="CN57">
        <v>14.49048</v>
      </c>
      <c r="CO57">
        <v>19.149999999999999</v>
      </c>
      <c r="CP57">
        <v>16.08756</v>
      </c>
      <c r="CQ57">
        <v>29.65579</v>
      </c>
      <c r="CR57">
        <v>27.89</v>
      </c>
      <c r="CS57">
        <v>23.090720000000001</v>
      </c>
      <c r="CT57">
        <v>16.649999999999999</v>
      </c>
      <c r="CU57">
        <v>28.411960000000001</v>
      </c>
      <c r="CV57">
        <v>33.531419999999997</v>
      </c>
      <c r="CW57">
        <v>10.68</v>
      </c>
      <c r="CX57">
        <v>24.32</v>
      </c>
      <c r="CY57">
        <v>10.085750000000001</v>
      </c>
      <c r="CZ57">
        <v>60.9</v>
      </c>
      <c r="DA57">
        <v>15.685779999999999</v>
      </c>
      <c r="DB57">
        <v>41.41</v>
      </c>
      <c r="DC57">
        <v>18.14</v>
      </c>
      <c r="DD57">
        <v>28.13</v>
      </c>
      <c r="DE57">
        <v>40.6</v>
      </c>
      <c r="DF57">
        <v>19.407820000000001</v>
      </c>
      <c r="DG57">
        <v>18.760000000000002</v>
      </c>
      <c r="DH57">
        <v>8.99</v>
      </c>
      <c r="DI57">
        <v>18.25</v>
      </c>
      <c r="DJ57">
        <v>3.16012</v>
      </c>
      <c r="DK57">
        <v>80.52</v>
      </c>
      <c r="DL57">
        <v>82.03</v>
      </c>
      <c r="DM57">
        <v>105.03700000000001</v>
      </c>
      <c r="DN57">
        <v>145.88</v>
      </c>
      <c r="DO57">
        <v>42.914000000000001</v>
      </c>
      <c r="DP57">
        <v>90.001000000000005</v>
      </c>
      <c r="DQ57">
        <v>157.21600000000001</v>
      </c>
      <c r="DR57">
        <v>108.68899999999999</v>
      </c>
      <c r="DS57">
        <v>107.42599</v>
      </c>
      <c r="DT57">
        <v>31.01</v>
      </c>
      <c r="DU57">
        <v>2091.5</v>
      </c>
    </row>
    <row r="58" spans="1:125" x14ac:dyDescent="0.25">
      <c r="A58" s="1">
        <v>42088</v>
      </c>
      <c r="B58">
        <v>194.14999</v>
      </c>
      <c r="C58">
        <v>95.056070000000005</v>
      </c>
      <c r="D58">
        <v>84.64</v>
      </c>
      <c r="E58">
        <v>196.83</v>
      </c>
      <c r="F58">
        <v>78.81</v>
      </c>
      <c r="G58">
        <v>77.930000000000007</v>
      </c>
      <c r="H58">
        <v>175.62347</v>
      </c>
      <c r="I58">
        <v>43.62</v>
      </c>
      <c r="J58">
        <v>72</v>
      </c>
      <c r="K58">
        <v>140.50653</v>
      </c>
      <c r="L58">
        <v>41.81</v>
      </c>
      <c r="M58">
        <v>110.36</v>
      </c>
      <c r="N58">
        <v>29.882619999999999</v>
      </c>
      <c r="O58">
        <v>33.28</v>
      </c>
      <c r="P58">
        <v>20.307729999999999</v>
      </c>
      <c r="Q58">
        <v>231.69123999999999</v>
      </c>
      <c r="R58">
        <v>128.67532</v>
      </c>
      <c r="S58">
        <v>87.02</v>
      </c>
      <c r="T58">
        <v>51.547469999999997</v>
      </c>
      <c r="U58">
        <v>35.49</v>
      </c>
      <c r="V58">
        <v>26.51089</v>
      </c>
      <c r="W58">
        <v>10.50056</v>
      </c>
      <c r="X58">
        <v>145.75</v>
      </c>
      <c r="Y58">
        <v>66.61</v>
      </c>
      <c r="Z58">
        <v>9.94</v>
      </c>
      <c r="AA58">
        <v>33.651899999999998</v>
      </c>
      <c r="AB58">
        <v>21.589490000000001</v>
      </c>
      <c r="AC58">
        <v>43.2</v>
      </c>
      <c r="AD58">
        <v>162.25998999999999</v>
      </c>
      <c r="AE58">
        <v>67.14</v>
      </c>
      <c r="AF58">
        <v>21.7</v>
      </c>
      <c r="AG58">
        <v>44.73</v>
      </c>
      <c r="AH58">
        <v>36.43</v>
      </c>
      <c r="AI58">
        <v>98.477419999999995</v>
      </c>
      <c r="AJ58">
        <v>77.716499999999996</v>
      </c>
      <c r="AK58">
        <v>75.808940000000007</v>
      </c>
      <c r="AL58">
        <v>68.227260000000001</v>
      </c>
      <c r="AM58">
        <v>67.430000000000007</v>
      </c>
      <c r="AN58">
        <v>40.049289999999999</v>
      </c>
      <c r="AO58">
        <v>39.450000000000003</v>
      </c>
      <c r="AP58">
        <v>76.127390000000005</v>
      </c>
      <c r="AQ58">
        <v>150</v>
      </c>
      <c r="AR58">
        <v>18.52</v>
      </c>
      <c r="AS58">
        <v>41.12</v>
      </c>
      <c r="AT58">
        <v>23.93</v>
      </c>
      <c r="AU58">
        <v>35.475270000000002</v>
      </c>
      <c r="AV58">
        <v>21.936820000000001</v>
      </c>
      <c r="AW58">
        <v>58.53</v>
      </c>
      <c r="AX58">
        <v>11.85698</v>
      </c>
      <c r="AY58">
        <v>40.003250000000001</v>
      </c>
      <c r="AZ58">
        <v>41.99</v>
      </c>
      <c r="BA58">
        <v>18.25</v>
      </c>
      <c r="BB58">
        <v>32.127110000000002</v>
      </c>
      <c r="BC58">
        <v>22.398150000000001</v>
      </c>
      <c r="BD58">
        <v>25.11</v>
      </c>
      <c r="BE58">
        <v>55.13</v>
      </c>
      <c r="BF58">
        <v>45.45</v>
      </c>
      <c r="BG58">
        <v>38.28295</v>
      </c>
      <c r="BH58">
        <v>24.68</v>
      </c>
      <c r="BI58">
        <v>30.529039999999998</v>
      </c>
      <c r="BJ58">
        <v>29.94</v>
      </c>
      <c r="BK58">
        <v>10.58928</v>
      </c>
      <c r="BL58">
        <v>69.25</v>
      </c>
      <c r="BM58">
        <v>36</v>
      </c>
      <c r="BN58">
        <v>29.39836</v>
      </c>
      <c r="BO58">
        <v>23.93798</v>
      </c>
      <c r="BP58">
        <v>15.65</v>
      </c>
      <c r="BQ58">
        <v>25.81</v>
      </c>
      <c r="BR58">
        <v>59.456470000000003</v>
      </c>
      <c r="BS58">
        <v>16.4893</v>
      </c>
      <c r="BT58">
        <v>26.87</v>
      </c>
      <c r="BU58">
        <v>12.28</v>
      </c>
      <c r="BV58">
        <v>27.57</v>
      </c>
      <c r="BW58">
        <v>26.96</v>
      </c>
      <c r="BX58">
        <v>15.86853</v>
      </c>
      <c r="BY58">
        <v>35.54</v>
      </c>
      <c r="BZ58">
        <v>37.15</v>
      </c>
      <c r="CA58">
        <v>19.515000000000001</v>
      </c>
      <c r="CB58">
        <v>93.388710000000003</v>
      </c>
      <c r="CC58">
        <v>67.003299999999996</v>
      </c>
      <c r="CD58">
        <v>45.728169999999999</v>
      </c>
      <c r="CE58">
        <v>43.49</v>
      </c>
      <c r="CF58">
        <v>14.9</v>
      </c>
      <c r="CG58">
        <v>56.808030000000002</v>
      </c>
      <c r="CH58">
        <v>60.817880000000002</v>
      </c>
      <c r="CI58">
        <v>34.372410000000002</v>
      </c>
      <c r="CJ58">
        <v>7.85</v>
      </c>
      <c r="CK58">
        <v>16.489999999999998</v>
      </c>
      <c r="CL58">
        <v>25.699719999999999</v>
      </c>
      <c r="CM58">
        <v>18.7</v>
      </c>
      <c r="CN58">
        <v>14.14358</v>
      </c>
      <c r="CO58">
        <v>18.850000000000001</v>
      </c>
      <c r="CP58">
        <v>15.938969999999999</v>
      </c>
      <c r="CQ58">
        <v>29.071390000000001</v>
      </c>
      <c r="CR58">
        <v>27.45</v>
      </c>
      <c r="CS58">
        <v>22.584</v>
      </c>
      <c r="CT58">
        <v>16.489999999999998</v>
      </c>
      <c r="CU58">
        <v>27.986129999999999</v>
      </c>
      <c r="CV58">
        <v>33.175960000000003</v>
      </c>
      <c r="CW58">
        <v>10.56</v>
      </c>
      <c r="CX58">
        <v>23.69</v>
      </c>
      <c r="CY58">
        <v>9.9088100000000008</v>
      </c>
      <c r="CZ58">
        <v>59.7</v>
      </c>
      <c r="DA58">
        <v>15.54</v>
      </c>
      <c r="DB58">
        <v>41.26</v>
      </c>
      <c r="DC58">
        <v>18.03</v>
      </c>
      <c r="DD58">
        <v>27.63</v>
      </c>
      <c r="DE58">
        <v>39.86</v>
      </c>
      <c r="DF58">
        <v>19.07047</v>
      </c>
      <c r="DG58">
        <v>18.68</v>
      </c>
      <c r="DH58">
        <v>8.92</v>
      </c>
      <c r="DI58">
        <v>18.22</v>
      </c>
      <c r="DJ58">
        <v>3.1502500000000002</v>
      </c>
      <c r="DK58">
        <v>79.19</v>
      </c>
      <c r="DL58">
        <v>81.239999999999995</v>
      </c>
      <c r="DM58">
        <v>104.74</v>
      </c>
      <c r="DN58">
        <v>143.28</v>
      </c>
      <c r="DO58">
        <v>43.43</v>
      </c>
      <c r="DP58">
        <v>88.64</v>
      </c>
      <c r="DQ58">
        <v>154.06</v>
      </c>
      <c r="DR58">
        <v>106.81</v>
      </c>
      <c r="DS58">
        <v>104.34</v>
      </c>
      <c r="DT58">
        <v>30.32</v>
      </c>
      <c r="DU58">
        <v>2061.0500499999998</v>
      </c>
    </row>
    <row r="59" spans="1:125" x14ac:dyDescent="0.25">
      <c r="A59" s="1">
        <v>42089</v>
      </c>
      <c r="B59">
        <v>192.64999</v>
      </c>
      <c r="C59">
        <v>94.787239999999997</v>
      </c>
      <c r="D59">
        <v>84.61</v>
      </c>
      <c r="E59">
        <v>196.58</v>
      </c>
      <c r="F59">
        <v>78.5</v>
      </c>
      <c r="G59">
        <v>77.400000000000006</v>
      </c>
      <c r="H59">
        <v>174.71001000000001</v>
      </c>
      <c r="I59">
        <v>43.07</v>
      </c>
      <c r="J59">
        <v>71.66</v>
      </c>
      <c r="K59">
        <v>139.75998999999999</v>
      </c>
      <c r="L59">
        <v>41.85</v>
      </c>
      <c r="M59">
        <v>110.27</v>
      </c>
      <c r="N59">
        <v>29.445219999999999</v>
      </c>
      <c r="O59">
        <v>33.06</v>
      </c>
      <c r="P59">
        <v>20.079999999999998</v>
      </c>
      <c r="Q59">
        <v>231.89</v>
      </c>
      <c r="R59">
        <v>127.67999</v>
      </c>
      <c r="S59">
        <v>86.96</v>
      </c>
      <c r="T59">
        <v>51.059289999999997</v>
      </c>
      <c r="U59">
        <v>35.65</v>
      </c>
      <c r="V59">
        <v>26.21358</v>
      </c>
      <c r="W59">
        <v>10.52</v>
      </c>
      <c r="X59">
        <v>144.92999</v>
      </c>
      <c r="Y59">
        <v>66.67</v>
      </c>
      <c r="Z59">
        <v>9.9</v>
      </c>
      <c r="AA59">
        <v>33.483339999999998</v>
      </c>
      <c r="AB59">
        <v>21.54</v>
      </c>
      <c r="AC59">
        <v>43.24</v>
      </c>
      <c r="AD59">
        <v>163.13999999999999</v>
      </c>
      <c r="AE59">
        <v>67.25</v>
      </c>
      <c r="AF59">
        <v>21.6</v>
      </c>
      <c r="AG59">
        <v>44.41</v>
      </c>
      <c r="AH59">
        <v>36.369999999999997</v>
      </c>
      <c r="AI59">
        <v>96.83</v>
      </c>
      <c r="AJ59">
        <v>77.33</v>
      </c>
      <c r="AK59">
        <v>75.58</v>
      </c>
      <c r="AL59">
        <v>67.536990000000003</v>
      </c>
      <c r="AM59">
        <v>66.87</v>
      </c>
      <c r="AN59">
        <v>39.97</v>
      </c>
      <c r="AO59">
        <v>39.28</v>
      </c>
      <c r="AP59">
        <v>75.939319999999995</v>
      </c>
      <c r="AQ59">
        <v>150.97</v>
      </c>
      <c r="AR59">
        <v>18.41</v>
      </c>
      <c r="AS59">
        <v>40.65</v>
      </c>
      <c r="AT59">
        <v>23.93</v>
      </c>
      <c r="AU59">
        <v>35.307510000000001</v>
      </c>
      <c r="AV59">
        <v>21.818989999999999</v>
      </c>
      <c r="AW59">
        <v>58.09</v>
      </c>
      <c r="AX59">
        <v>11.65</v>
      </c>
      <c r="AY59">
        <v>40.08222</v>
      </c>
      <c r="AZ59">
        <v>41.79</v>
      </c>
      <c r="BA59">
        <v>18.09</v>
      </c>
      <c r="BB59">
        <v>31.82199</v>
      </c>
      <c r="BC59">
        <v>22.24</v>
      </c>
      <c r="BD59">
        <v>25.07</v>
      </c>
      <c r="BE59">
        <v>54.79</v>
      </c>
      <c r="BF59">
        <v>45.03</v>
      </c>
      <c r="BG59">
        <v>38.075000000000003</v>
      </c>
      <c r="BH59">
        <v>24.62</v>
      </c>
      <c r="BI59">
        <v>30.44</v>
      </c>
      <c r="BJ59">
        <v>29.98</v>
      </c>
      <c r="BK59">
        <v>10.56</v>
      </c>
      <c r="BL59">
        <v>69.06</v>
      </c>
      <c r="BM59">
        <v>35.729999999999997</v>
      </c>
      <c r="BN59">
        <v>29.17</v>
      </c>
      <c r="BO59">
        <v>23.68966</v>
      </c>
      <c r="BP59">
        <v>15.48</v>
      </c>
      <c r="BQ59">
        <v>25.65</v>
      </c>
      <c r="BR59">
        <v>59.158000000000001</v>
      </c>
      <c r="BS59">
        <v>16.260000000000002</v>
      </c>
      <c r="BT59">
        <v>26.58</v>
      </c>
      <c r="BU59">
        <v>12.27</v>
      </c>
      <c r="BV59">
        <v>27.4</v>
      </c>
      <c r="BW59">
        <v>26.87</v>
      </c>
      <c r="BX59">
        <v>15.82</v>
      </c>
      <c r="BY59">
        <v>35.18</v>
      </c>
      <c r="BZ59">
        <v>36.79</v>
      </c>
      <c r="CA59">
        <v>19.45</v>
      </c>
      <c r="CB59">
        <v>93.031649999999999</v>
      </c>
      <c r="CC59">
        <v>66.319999999999993</v>
      </c>
      <c r="CD59">
        <v>45.46</v>
      </c>
      <c r="CE59">
        <v>43.58</v>
      </c>
      <c r="CF59">
        <v>14.82</v>
      </c>
      <c r="CG59">
        <v>56.53</v>
      </c>
      <c r="CH59">
        <v>60.62</v>
      </c>
      <c r="CI59">
        <v>33.975610000000003</v>
      </c>
      <c r="CJ59">
        <v>7.83</v>
      </c>
      <c r="CK59">
        <v>16.62</v>
      </c>
      <c r="CL59">
        <v>25.68</v>
      </c>
      <c r="CM59">
        <v>18.43</v>
      </c>
      <c r="CN59">
        <v>13.984999999999999</v>
      </c>
      <c r="CO59">
        <v>18.87</v>
      </c>
      <c r="CP59">
        <v>15.77056</v>
      </c>
      <c r="CQ59">
        <v>28.695</v>
      </c>
      <c r="CR59">
        <v>27.31</v>
      </c>
      <c r="CS59">
        <v>22.584</v>
      </c>
      <c r="CT59">
        <v>16.29</v>
      </c>
      <c r="CU59">
        <v>27.60981</v>
      </c>
      <c r="CV59">
        <v>32.929119999999998</v>
      </c>
      <c r="CW59">
        <v>10.57</v>
      </c>
      <c r="CX59">
        <v>24.01</v>
      </c>
      <c r="CY59">
        <v>9.84</v>
      </c>
      <c r="CZ59">
        <v>59.19</v>
      </c>
      <c r="DA59">
        <v>15.44</v>
      </c>
      <c r="DB59">
        <v>41.41</v>
      </c>
      <c r="DC59">
        <v>17.940000000000001</v>
      </c>
      <c r="DD59">
        <v>27.36</v>
      </c>
      <c r="DE59">
        <v>39.67</v>
      </c>
      <c r="DF59">
        <v>18.92163</v>
      </c>
      <c r="DG59">
        <v>18.48</v>
      </c>
      <c r="DH59">
        <v>8.8699999999999992</v>
      </c>
      <c r="DI59">
        <v>18.079999999999998</v>
      </c>
      <c r="DJ59">
        <v>3.16012</v>
      </c>
      <c r="DK59">
        <v>78.739999999999995</v>
      </c>
      <c r="DL59">
        <v>81.319999999999993</v>
      </c>
      <c r="DM59">
        <v>104.26</v>
      </c>
      <c r="DN59">
        <v>142.44999999999999</v>
      </c>
      <c r="DO59">
        <v>43.42</v>
      </c>
      <c r="DP59">
        <v>88.47</v>
      </c>
      <c r="DQ59">
        <v>153.72</v>
      </c>
      <c r="DR59">
        <v>106.85</v>
      </c>
      <c r="DS59">
        <v>104.43</v>
      </c>
      <c r="DT59">
        <v>30.34</v>
      </c>
      <c r="DU59">
        <v>2056.1498999999999</v>
      </c>
    </row>
    <row r="60" spans="1:125" x14ac:dyDescent="0.25">
      <c r="A60" s="1">
        <v>42090</v>
      </c>
      <c r="B60">
        <v>194.25998999999999</v>
      </c>
      <c r="C60">
        <v>95.623599999999996</v>
      </c>
      <c r="D60">
        <v>84.81</v>
      </c>
      <c r="E60">
        <v>197.48</v>
      </c>
      <c r="F60">
        <v>78.45</v>
      </c>
      <c r="G60">
        <v>77.78</v>
      </c>
      <c r="H60">
        <v>174.12</v>
      </c>
      <c r="I60">
        <v>43.04</v>
      </c>
      <c r="J60">
        <v>72.319999999999993</v>
      </c>
      <c r="K60">
        <v>139.81</v>
      </c>
      <c r="L60">
        <v>42.15</v>
      </c>
      <c r="M60">
        <v>110.94</v>
      </c>
      <c r="N60">
        <v>29.375630000000001</v>
      </c>
      <c r="O60">
        <v>33.049999999999997</v>
      </c>
      <c r="P60">
        <v>20.04</v>
      </c>
      <c r="Q60">
        <v>232.37</v>
      </c>
      <c r="R60">
        <v>127.74</v>
      </c>
      <c r="S60">
        <v>86.15</v>
      </c>
      <c r="T60">
        <v>50.87</v>
      </c>
      <c r="U60">
        <v>35.93</v>
      </c>
      <c r="V60">
        <v>26.28295</v>
      </c>
      <c r="W60">
        <v>10.53</v>
      </c>
      <c r="X60">
        <v>145.66</v>
      </c>
      <c r="Y60">
        <v>65.73</v>
      </c>
      <c r="Z60">
        <v>9.9</v>
      </c>
      <c r="AA60">
        <v>33.622149999999998</v>
      </c>
      <c r="AB60">
        <v>21.58</v>
      </c>
      <c r="AC60">
        <v>43.42</v>
      </c>
      <c r="AD60">
        <v>165.39999</v>
      </c>
      <c r="AE60">
        <v>66.98</v>
      </c>
      <c r="AF60">
        <v>21.7</v>
      </c>
      <c r="AG60">
        <v>45.23</v>
      </c>
      <c r="AH60">
        <v>36.64</v>
      </c>
      <c r="AI60">
        <v>97.4</v>
      </c>
      <c r="AJ60">
        <v>77.48</v>
      </c>
      <c r="AK60">
        <v>75.48</v>
      </c>
      <c r="AL60">
        <v>67.48</v>
      </c>
      <c r="AM60">
        <v>67.459999999999994</v>
      </c>
      <c r="AN60">
        <v>40.21</v>
      </c>
      <c r="AO60">
        <v>39.380000000000003</v>
      </c>
      <c r="AP60">
        <v>75.949219999999997</v>
      </c>
      <c r="AQ60">
        <v>153.83000000000001</v>
      </c>
      <c r="AR60">
        <v>18.47</v>
      </c>
      <c r="AS60">
        <v>40.42</v>
      </c>
      <c r="AT60">
        <v>23.65</v>
      </c>
      <c r="AU60">
        <v>35.494999999999997</v>
      </c>
      <c r="AV60">
        <v>21.95646</v>
      </c>
      <c r="AW60">
        <v>58.73</v>
      </c>
      <c r="AX60">
        <v>11.84</v>
      </c>
      <c r="AY60">
        <v>40.555979999999998</v>
      </c>
      <c r="AZ60">
        <v>42.08</v>
      </c>
      <c r="BA60">
        <v>18.09</v>
      </c>
      <c r="BB60">
        <v>32.068060000000003</v>
      </c>
      <c r="BC60">
        <v>22.35</v>
      </c>
      <c r="BD60">
        <v>25.08</v>
      </c>
      <c r="BE60">
        <v>55.11</v>
      </c>
      <c r="BF60">
        <v>45.33</v>
      </c>
      <c r="BG60">
        <v>38.51</v>
      </c>
      <c r="BH60">
        <v>25.31</v>
      </c>
      <c r="BI60">
        <v>30.63</v>
      </c>
      <c r="BJ60">
        <v>30.09</v>
      </c>
      <c r="BK60">
        <v>10.57</v>
      </c>
      <c r="BL60">
        <v>68.92</v>
      </c>
      <c r="BM60">
        <v>35.590000000000003</v>
      </c>
      <c r="BN60">
        <v>29.35</v>
      </c>
      <c r="BO60">
        <v>23.64</v>
      </c>
      <c r="BP60">
        <v>15.61</v>
      </c>
      <c r="BQ60">
        <v>25.62</v>
      </c>
      <c r="BR60">
        <v>59.41</v>
      </c>
      <c r="BS60">
        <v>16.420000000000002</v>
      </c>
      <c r="BT60">
        <v>26.88</v>
      </c>
      <c r="BU60">
        <v>12.31</v>
      </c>
      <c r="BV60">
        <v>27.58</v>
      </c>
      <c r="BW60">
        <v>27</v>
      </c>
      <c r="BX60">
        <v>15.8</v>
      </c>
      <c r="BY60">
        <v>35.1</v>
      </c>
      <c r="BZ60">
        <v>36.950000000000003</v>
      </c>
      <c r="CA60">
        <v>19.53</v>
      </c>
      <c r="CB60">
        <v>92.75394</v>
      </c>
      <c r="CC60">
        <v>66.3</v>
      </c>
      <c r="CD60">
        <v>45.69</v>
      </c>
      <c r="CE60">
        <v>43.78</v>
      </c>
      <c r="CF60">
        <v>14.84</v>
      </c>
      <c r="CG60">
        <v>56.56</v>
      </c>
      <c r="CH60">
        <v>60.85</v>
      </c>
      <c r="CI60">
        <v>34.183929999999997</v>
      </c>
      <c r="CJ60">
        <v>7.82</v>
      </c>
      <c r="CK60">
        <v>16.59</v>
      </c>
      <c r="CL60">
        <v>25.7</v>
      </c>
      <c r="CM60">
        <v>18.46</v>
      </c>
      <c r="CN60">
        <v>13.99</v>
      </c>
      <c r="CO60">
        <v>19.14</v>
      </c>
      <c r="CP60">
        <v>15.74085</v>
      </c>
      <c r="CQ60">
        <v>28.75</v>
      </c>
      <c r="CR60">
        <v>27.4</v>
      </c>
      <c r="CS60">
        <v>22.43</v>
      </c>
      <c r="CT60">
        <v>16.29</v>
      </c>
      <c r="CU60">
        <v>27.827680000000001</v>
      </c>
      <c r="CV60">
        <v>31.951609999999999</v>
      </c>
      <c r="CW60">
        <v>10.63</v>
      </c>
      <c r="CX60">
        <v>23.65</v>
      </c>
      <c r="CY60">
        <v>9.85</v>
      </c>
      <c r="CZ60">
        <v>59.32</v>
      </c>
      <c r="DA60">
        <v>15.43</v>
      </c>
      <c r="DB60">
        <v>41.51</v>
      </c>
      <c r="DC60">
        <v>18.079999999999998</v>
      </c>
      <c r="DD60">
        <v>27.45</v>
      </c>
      <c r="DE60">
        <v>39.82</v>
      </c>
      <c r="DF60">
        <v>18.961320000000001</v>
      </c>
      <c r="DG60">
        <v>18.010000000000002</v>
      </c>
      <c r="DH60">
        <v>8.9</v>
      </c>
      <c r="DI60">
        <v>17.899999999999999</v>
      </c>
      <c r="DJ60">
        <v>3.1403699999999999</v>
      </c>
      <c r="DK60">
        <v>79.010000000000005</v>
      </c>
      <c r="DL60">
        <v>81.41</v>
      </c>
      <c r="DM60">
        <v>105.08</v>
      </c>
      <c r="DN60">
        <v>143.44</v>
      </c>
      <c r="DO60">
        <v>43.06</v>
      </c>
      <c r="DP60">
        <v>88.39</v>
      </c>
      <c r="DQ60">
        <v>155.08000000000001</v>
      </c>
      <c r="DR60">
        <v>107.13</v>
      </c>
      <c r="DS60">
        <v>104.66</v>
      </c>
      <c r="DT60">
        <v>30.41</v>
      </c>
      <c r="DU60">
        <v>2061.0200199999999</v>
      </c>
    </row>
    <row r="61" spans="1:125" x14ac:dyDescent="0.25">
      <c r="A61" s="1">
        <v>42093</v>
      </c>
      <c r="B61">
        <v>196.97</v>
      </c>
      <c r="C61">
        <v>95.743080000000006</v>
      </c>
      <c r="D61">
        <v>84.39</v>
      </c>
      <c r="E61">
        <v>199.19</v>
      </c>
      <c r="F61">
        <v>78.900000000000006</v>
      </c>
      <c r="G61">
        <v>78.709999999999994</v>
      </c>
      <c r="H61">
        <v>176.14999</v>
      </c>
      <c r="I61">
        <v>43.96</v>
      </c>
      <c r="J61">
        <v>73.650000000000006</v>
      </c>
      <c r="K61">
        <v>142.25</v>
      </c>
      <c r="L61">
        <v>43.81</v>
      </c>
      <c r="M61">
        <v>112.35</v>
      </c>
      <c r="N61">
        <v>29.803090000000001</v>
      </c>
      <c r="O61">
        <v>33.17</v>
      </c>
      <c r="P61">
        <v>20.350000000000001</v>
      </c>
      <c r="Q61">
        <v>234.09</v>
      </c>
      <c r="R61">
        <v>129.55000000000001</v>
      </c>
      <c r="S61">
        <v>86.34</v>
      </c>
      <c r="T61">
        <v>51.63</v>
      </c>
      <c r="U61">
        <v>36.409999999999997</v>
      </c>
      <c r="V61">
        <v>26.78839</v>
      </c>
      <c r="W61">
        <v>10.45</v>
      </c>
      <c r="X61">
        <v>148.86000000000001</v>
      </c>
      <c r="Y61">
        <v>66.760000000000005</v>
      </c>
      <c r="Z61">
        <v>9.86</v>
      </c>
      <c r="AA61">
        <v>34.107990000000001</v>
      </c>
      <c r="AB61">
        <v>21.41</v>
      </c>
      <c r="AC61">
        <v>43.84</v>
      </c>
      <c r="AD61">
        <v>169.11</v>
      </c>
      <c r="AE61">
        <v>68.260000000000005</v>
      </c>
      <c r="AF61">
        <v>22.11</v>
      </c>
      <c r="AG61">
        <v>46.24</v>
      </c>
      <c r="AH61">
        <v>36.75</v>
      </c>
      <c r="AI61">
        <v>98.89</v>
      </c>
      <c r="AJ61">
        <v>78.73</v>
      </c>
      <c r="AK61">
        <v>76.86</v>
      </c>
      <c r="AL61">
        <v>67.900000000000006</v>
      </c>
      <c r="AM61">
        <v>68.64</v>
      </c>
      <c r="AN61">
        <v>41.13</v>
      </c>
      <c r="AO61">
        <v>39.869999999999997</v>
      </c>
      <c r="AP61">
        <v>77.077610000000007</v>
      </c>
      <c r="AQ61">
        <v>155.25998999999999</v>
      </c>
      <c r="AR61">
        <v>18.809999999999999</v>
      </c>
      <c r="AS61">
        <v>41</v>
      </c>
      <c r="AT61">
        <v>23.85</v>
      </c>
      <c r="AU61">
        <v>35.92</v>
      </c>
      <c r="AV61">
        <v>22.025200000000002</v>
      </c>
      <c r="AW61">
        <v>58.99</v>
      </c>
      <c r="AX61">
        <v>12.04</v>
      </c>
      <c r="AY61">
        <v>41.01</v>
      </c>
      <c r="AZ61">
        <v>42.77</v>
      </c>
      <c r="BA61">
        <v>18.12</v>
      </c>
      <c r="BB61">
        <v>32.825960000000002</v>
      </c>
      <c r="BC61">
        <v>22.76</v>
      </c>
      <c r="BD61">
        <v>25.08</v>
      </c>
      <c r="BE61">
        <v>55.53</v>
      </c>
      <c r="BF61">
        <v>46.06</v>
      </c>
      <c r="BG61">
        <v>39.090000000000003</v>
      </c>
      <c r="BH61">
        <v>25.79</v>
      </c>
      <c r="BI61">
        <v>31.18</v>
      </c>
      <c r="BJ61">
        <v>30.19</v>
      </c>
      <c r="BK61">
        <v>10.67</v>
      </c>
      <c r="BL61">
        <v>69.83</v>
      </c>
      <c r="BM61">
        <v>36.200000000000003</v>
      </c>
      <c r="BN61">
        <v>30.32</v>
      </c>
      <c r="BO61">
        <v>24.13</v>
      </c>
      <c r="BP61">
        <v>16</v>
      </c>
      <c r="BQ61">
        <v>25.94</v>
      </c>
      <c r="BR61">
        <v>60.32</v>
      </c>
      <c r="BS61">
        <v>16.649999999999999</v>
      </c>
      <c r="BT61">
        <v>26.88</v>
      </c>
      <c r="BU61">
        <v>12.42</v>
      </c>
      <c r="BV61">
        <v>27.84</v>
      </c>
      <c r="BW61">
        <v>26.93</v>
      </c>
      <c r="BX61">
        <v>15.65</v>
      </c>
      <c r="BY61">
        <v>35.32</v>
      </c>
      <c r="BZ61">
        <v>37</v>
      </c>
      <c r="CA61">
        <v>19.87</v>
      </c>
      <c r="CB61">
        <v>93.924279999999996</v>
      </c>
      <c r="CC61">
        <v>67.14</v>
      </c>
      <c r="CD61">
        <v>46.36</v>
      </c>
      <c r="CE61">
        <v>44.26</v>
      </c>
      <c r="CF61">
        <v>14.96</v>
      </c>
      <c r="CG61">
        <v>57.02</v>
      </c>
      <c r="CH61">
        <v>61.14</v>
      </c>
      <c r="CI61">
        <v>34.67</v>
      </c>
      <c r="CJ61">
        <v>7.87</v>
      </c>
      <c r="CK61">
        <v>16.71</v>
      </c>
      <c r="CL61">
        <v>25.65</v>
      </c>
      <c r="CM61">
        <v>18.670000000000002</v>
      </c>
      <c r="CN61">
        <v>14.27</v>
      </c>
      <c r="CO61">
        <v>19.399999999999999</v>
      </c>
      <c r="CP61">
        <v>16.008310000000002</v>
      </c>
      <c r="CQ61">
        <v>29.34</v>
      </c>
      <c r="CR61">
        <v>27.91</v>
      </c>
      <c r="CS61">
        <v>22.82</v>
      </c>
      <c r="CT61">
        <v>16.43</v>
      </c>
      <c r="CU61">
        <v>28.253509999999999</v>
      </c>
      <c r="CV61">
        <v>32.86</v>
      </c>
      <c r="CW61">
        <v>10.87</v>
      </c>
      <c r="CX61">
        <v>23.78</v>
      </c>
      <c r="CY61">
        <v>9.8800000000000008</v>
      </c>
      <c r="CZ61">
        <v>60.66</v>
      </c>
      <c r="DA61">
        <v>15.53</v>
      </c>
      <c r="DB61">
        <v>42.97</v>
      </c>
      <c r="DC61">
        <v>18.16</v>
      </c>
      <c r="DD61">
        <v>27.74</v>
      </c>
      <c r="DE61">
        <v>40.06</v>
      </c>
      <c r="DF61">
        <v>19.298680000000001</v>
      </c>
      <c r="DG61">
        <v>18.309999999999999</v>
      </c>
      <c r="DH61">
        <v>8.92</v>
      </c>
      <c r="DI61">
        <v>18.18</v>
      </c>
      <c r="DJ61">
        <v>3.1403699999999999</v>
      </c>
      <c r="DK61">
        <v>79.900000000000006</v>
      </c>
      <c r="DL61">
        <v>82.53</v>
      </c>
      <c r="DM61">
        <v>106.06</v>
      </c>
      <c r="DN61">
        <v>144.94</v>
      </c>
      <c r="DO61">
        <v>43.95</v>
      </c>
      <c r="DP61">
        <v>89.53</v>
      </c>
      <c r="DQ61">
        <v>156.56</v>
      </c>
      <c r="DR61">
        <v>108.64</v>
      </c>
      <c r="DS61">
        <v>105.9</v>
      </c>
      <c r="DT61">
        <v>30.63</v>
      </c>
      <c r="DU61">
        <v>2086.23999</v>
      </c>
    </row>
    <row r="62" spans="1:125" x14ac:dyDescent="0.25">
      <c r="A62" s="1">
        <v>42094</v>
      </c>
      <c r="B62">
        <v>195.64</v>
      </c>
      <c r="C62">
        <v>93.741799999999998</v>
      </c>
      <c r="D62">
        <v>82.54</v>
      </c>
      <c r="E62">
        <v>197.14</v>
      </c>
      <c r="F62">
        <v>77.86</v>
      </c>
      <c r="G62">
        <v>77.36</v>
      </c>
      <c r="H62">
        <v>174.25</v>
      </c>
      <c r="I62">
        <v>43.56</v>
      </c>
      <c r="J62">
        <v>73.02</v>
      </c>
      <c r="K62">
        <v>140.47999999999999</v>
      </c>
      <c r="L62">
        <v>43.21</v>
      </c>
      <c r="M62">
        <v>112</v>
      </c>
      <c r="N62">
        <v>29.375630000000001</v>
      </c>
      <c r="O62">
        <v>33.15</v>
      </c>
      <c r="P62">
        <v>20.18</v>
      </c>
      <c r="Q62">
        <v>229.89999</v>
      </c>
      <c r="R62">
        <v>128.38</v>
      </c>
      <c r="S62">
        <v>84.33</v>
      </c>
      <c r="T62">
        <v>51.6</v>
      </c>
      <c r="U62">
        <v>38.71</v>
      </c>
      <c r="V62">
        <v>26.61</v>
      </c>
      <c r="W62">
        <v>10.4</v>
      </c>
      <c r="X62">
        <v>147.21001000000001</v>
      </c>
      <c r="Y62">
        <v>65.959999999999994</v>
      </c>
      <c r="Z62">
        <v>9.85</v>
      </c>
      <c r="AA62">
        <v>33.741129999999998</v>
      </c>
      <c r="AB62">
        <v>21.33</v>
      </c>
      <c r="AC62">
        <v>43.45</v>
      </c>
      <c r="AD62">
        <v>170.39999</v>
      </c>
      <c r="AE62">
        <v>67.569999999999993</v>
      </c>
      <c r="AF62">
        <v>21.77</v>
      </c>
      <c r="AG62">
        <v>45.48</v>
      </c>
      <c r="AH62">
        <v>36.479999999999997</v>
      </c>
      <c r="AI62">
        <v>98.04</v>
      </c>
      <c r="AJ62">
        <v>78.13</v>
      </c>
      <c r="AK62">
        <v>76.17</v>
      </c>
      <c r="AL62">
        <v>68</v>
      </c>
      <c r="AM62">
        <v>68.040000000000006</v>
      </c>
      <c r="AN62">
        <v>40.57</v>
      </c>
      <c r="AO62">
        <v>39.36</v>
      </c>
      <c r="AP62">
        <v>76.483720000000005</v>
      </c>
      <c r="AQ62">
        <v>155.02000000000001</v>
      </c>
      <c r="AR62">
        <v>18.62</v>
      </c>
      <c r="AS62">
        <v>40.97</v>
      </c>
      <c r="AT62">
        <v>24.3</v>
      </c>
      <c r="AU62">
        <v>35.700000000000003</v>
      </c>
      <c r="AV62">
        <v>21.789529999999999</v>
      </c>
      <c r="AW62">
        <v>59.27</v>
      </c>
      <c r="AX62">
        <v>12.08</v>
      </c>
      <c r="AY62">
        <v>40.26</v>
      </c>
      <c r="AZ62">
        <v>42.87</v>
      </c>
      <c r="BA62">
        <v>18.12</v>
      </c>
      <c r="BB62">
        <v>32.471620000000001</v>
      </c>
      <c r="BC62">
        <v>22.66</v>
      </c>
      <c r="BD62">
        <v>25.25</v>
      </c>
      <c r="BE62">
        <v>54.95</v>
      </c>
      <c r="BF62">
        <v>45.78</v>
      </c>
      <c r="BG62">
        <v>38.86</v>
      </c>
      <c r="BH62">
        <v>25.52</v>
      </c>
      <c r="BI62">
        <v>31.31</v>
      </c>
      <c r="BJ62">
        <v>29.92</v>
      </c>
      <c r="BK62">
        <v>10.62</v>
      </c>
      <c r="BL62">
        <v>69.290000000000006</v>
      </c>
      <c r="BM62">
        <v>35.979999999999997</v>
      </c>
      <c r="BN62">
        <v>29.81</v>
      </c>
      <c r="BO62">
        <v>24.15</v>
      </c>
      <c r="BP62">
        <v>16.03</v>
      </c>
      <c r="BQ62">
        <v>26.55</v>
      </c>
      <c r="BR62">
        <v>60.03</v>
      </c>
      <c r="BS62">
        <v>16.670000000000002</v>
      </c>
      <c r="BT62">
        <v>27.02</v>
      </c>
      <c r="BU62">
        <v>12.43</v>
      </c>
      <c r="BV62">
        <v>27.86</v>
      </c>
      <c r="BW62">
        <v>26.96</v>
      </c>
      <c r="BX62">
        <v>15.7</v>
      </c>
      <c r="BY62">
        <v>35.17</v>
      </c>
      <c r="BZ62">
        <v>36.869999999999997</v>
      </c>
      <c r="CA62">
        <v>19.8</v>
      </c>
      <c r="CB62">
        <v>93.170509999999993</v>
      </c>
      <c r="CC62">
        <v>66.72</v>
      </c>
      <c r="CD62">
        <v>46.57</v>
      </c>
      <c r="CE62">
        <v>43.74</v>
      </c>
      <c r="CF62">
        <v>14.74</v>
      </c>
      <c r="CG62">
        <v>56.93</v>
      </c>
      <c r="CH62">
        <v>60.91</v>
      </c>
      <c r="CI62">
        <v>34.659999999999997</v>
      </c>
      <c r="CJ62">
        <v>7.86</v>
      </c>
      <c r="CK62">
        <v>16.63</v>
      </c>
      <c r="CL62">
        <v>25.92</v>
      </c>
      <c r="CM62">
        <v>18.61</v>
      </c>
      <c r="CN62">
        <v>14.13</v>
      </c>
      <c r="CO62">
        <v>19.3</v>
      </c>
      <c r="CP62">
        <v>15.83</v>
      </c>
      <c r="CQ62">
        <v>29.38</v>
      </c>
      <c r="CR62">
        <v>27.78</v>
      </c>
      <c r="CS62">
        <v>22.75</v>
      </c>
      <c r="CT62">
        <v>16.55</v>
      </c>
      <c r="CU62">
        <v>27.896999999999998</v>
      </c>
      <c r="CV62">
        <v>32.68</v>
      </c>
      <c r="CW62">
        <v>10.6</v>
      </c>
      <c r="CX62">
        <v>23.7</v>
      </c>
      <c r="CY62">
        <v>9.83</v>
      </c>
      <c r="CZ62">
        <v>60.14</v>
      </c>
      <c r="DA62">
        <v>15.53</v>
      </c>
      <c r="DB62">
        <v>43.18</v>
      </c>
      <c r="DC62">
        <v>18.16</v>
      </c>
      <c r="DD62">
        <v>27.63</v>
      </c>
      <c r="DE62">
        <v>40.04</v>
      </c>
      <c r="DF62">
        <v>19.13</v>
      </c>
      <c r="DG62">
        <v>17.87</v>
      </c>
      <c r="DH62">
        <v>8.91</v>
      </c>
      <c r="DI62">
        <v>18.559999999999999</v>
      </c>
      <c r="DJ62">
        <v>3.1305000000000001</v>
      </c>
      <c r="DK62">
        <v>79.319999999999993</v>
      </c>
      <c r="DL62">
        <v>81.900000000000006</v>
      </c>
      <c r="DM62">
        <v>105.55</v>
      </c>
      <c r="DN62">
        <v>144.19999999999999</v>
      </c>
      <c r="DO62">
        <v>43.6</v>
      </c>
      <c r="DP62">
        <v>89.05</v>
      </c>
      <c r="DQ62">
        <v>154.32001</v>
      </c>
      <c r="DR62">
        <v>107.87</v>
      </c>
      <c r="DS62">
        <v>104.96</v>
      </c>
      <c r="DT62">
        <v>30.22</v>
      </c>
      <c r="DU62">
        <v>2067.8898899999999</v>
      </c>
    </row>
    <row r="63" spans="1:125" x14ac:dyDescent="0.25">
      <c r="A63" s="1">
        <v>42095</v>
      </c>
      <c r="B63">
        <v>197.99001000000001</v>
      </c>
      <c r="C63">
        <v>96.041780000000003</v>
      </c>
      <c r="D63">
        <v>83.72</v>
      </c>
      <c r="E63">
        <v>195.95</v>
      </c>
      <c r="F63">
        <v>77.56</v>
      </c>
      <c r="G63">
        <v>77.2</v>
      </c>
      <c r="H63">
        <v>172.91</v>
      </c>
      <c r="I63">
        <v>43.39</v>
      </c>
      <c r="J63">
        <v>73.03</v>
      </c>
      <c r="K63">
        <v>139.71001000000001</v>
      </c>
      <c r="L63">
        <v>43.6</v>
      </c>
      <c r="M63">
        <v>110.3</v>
      </c>
      <c r="N63">
        <v>29.62416</v>
      </c>
      <c r="O63">
        <v>32.86</v>
      </c>
      <c r="P63">
        <v>20.260000000000002</v>
      </c>
      <c r="Q63">
        <v>227.12</v>
      </c>
      <c r="R63">
        <v>127.95</v>
      </c>
      <c r="S63">
        <v>78.73</v>
      </c>
      <c r="T63">
        <v>51.48</v>
      </c>
      <c r="U63">
        <v>38.83</v>
      </c>
      <c r="V63">
        <v>26.38</v>
      </c>
      <c r="W63">
        <v>10.44</v>
      </c>
      <c r="X63">
        <v>146.42999</v>
      </c>
      <c r="Y63">
        <v>65.180000000000007</v>
      </c>
      <c r="Z63">
        <v>9.77</v>
      </c>
      <c r="AA63">
        <v>33.443680000000001</v>
      </c>
      <c r="AB63">
        <v>21.46</v>
      </c>
      <c r="AC63">
        <v>43.49</v>
      </c>
      <c r="AD63">
        <v>171.11</v>
      </c>
      <c r="AE63">
        <v>67.34</v>
      </c>
      <c r="AF63">
        <v>21.76</v>
      </c>
      <c r="AG63">
        <v>45.93</v>
      </c>
      <c r="AH63">
        <v>36.29</v>
      </c>
      <c r="AI63">
        <v>96.78</v>
      </c>
      <c r="AJ63">
        <v>77.63</v>
      </c>
      <c r="AK63">
        <v>75.89</v>
      </c>
      <c r="AL63">
        <v>68.03</v>
      </c>
      <c r="AM63">
        <v>67.709999999999994</v>
      </c>
      <c r="AN63">
        <v>40.74</v>
      </c>
      <c r="AO63">
        <v>38.94</v>
      </c>
      <c r="AP63">
        <v>76.533209999999997</v>
      </c>
      <c r="AQ63">
        <v>153.71001000000001</v>
      </c>
      <c r="AR63">
        <v>18.600000000000001</v>
      </c>
      <c r="AS63">
        <v>41.02</v>
      </c>
      <c r="AT63">
        <v>24.26</v>
      </c>
      <c r="AU63">
        <v>35.78</v>
      </c>
      <c r="AV63">
        <v>21.66188</v>
      </c>
      <c r="AW63">
        <v>59.67</v>
      </c>
      <c r="AX63">
        <v>12.21</v>
      </c>
      <c r="AY63">
        <v>40.35</v>
      </c>
      <c r="AZ63">
        <v>42.84</v>
      </c>
      <c r="BA63">
        <v>18.39</v>
      </c>
      <c r="BB63">
        <v>32.51099</v>
      </c>
      <c r="BC63">
        <v>22.68</v>
      </c>
      <c r="BD63">
        <v>25.22</v>
      </c>
      <c r="BE63">
        <v>54.63</v>
      </c>
      <c r="BF63">
        <v>45.67</v>
      </c>
      <c r="BG63">
        <v>39.020000000000003</v>
      </c>
      <c r="BH63">
        <v>25.31</v>
      </c>
      <c r="BI63">
        <v>31.63</v>
      </c>
      <c r="BJ63">
        <v>29.79</v>
      </c>
      <c r="BK63">
        <v>10.64</v>
      </c>
      <c r="BL63">
        <v>69.150000000000006</v>
      </c>
      <c r="BM63">
        <v>35.880000000000003</v>
      </c>
      <c r="BN63">
        <v>29.71</v>
      </c>
      <c r="BO63">
        <v>23.98</v>
      </c>
      <c r="BP63">
        <v>15.94</v>
      </c>
      <c r="BQ63">
        <v>26.72</v>
      </c>
      <c r="BR63">
        <v>60.11</v>
      </c>
      <c r="BS63">
        <v>16.8</v>
      </c>
      <c r="BT63">
        <v>27.16</v>
      </c>
      <c r="BU63">
        <v>12.39</v>
      </c>
      <c r="BV63">
        <v>28.08</v>
      </c>
      <c r="BW63">
        <v>26.41</v>
      </c>
      <c r="BX63">
        <v>15.7</v>
      </c>
      <c r="BY63">
        <v>35.26</v>
      </c>
      <c r="BZ63">
        <v>37.1</v>
      </c>
      <c r="CA63">
        <v>19.739999999999998</v>
      </c>
      <c r="CB63">
        <v>92.644850000000005</v>
      </c>
      <c r="CC63">
        <v>66.040000000000006</v>
      </c>
      <c r="CD63">
        <v>46.06</v>
      </c>
      <c r="CE63">
        <v>43.87</v>
      </c>
      <c r="CF63">
        <v>14.82</v>
      </c>
      <c r="CG63">
        <v>56.27</v>
      </c>
      <c r="CH63">
        <v>61.94</v>
      </c>
      <c r="CI63">
        <v>34.74</v>
      </c>
      <c r="CJ63">
        <v>7.88</v>
      </c>
      <c r="CK63">
        <v>16.440000000000001</v>
      </c>
      <c r="CL63">
        <v>26.19</v>
      </c>
      <c r="CM63">
        <v>18.61</v>
      </c>
      <c r="CN63">
        <v>14.12</v>
      </c>
      <c r="CO63">
        <v>19.079999999999998</v>
      </c>
      <c r="CP63">
        <v>15.78</v>
      </c>
      <c r="CQ63">
        <v>29.34</v>
      </c>
      <c r="CR63">
        <v>27.84</v>
      </c>
      <c r="CS63">
        <v>22.62</v>
      </c>
      <c r="CT63">
        <v>16.54</v>
      </c>
      <c r="CU63">
        <v>27.92</v>
      </c>
      <c r="CV63">
        <v>32.58</v>
      </c>
      <c r="CW63">
        <v>10.51</v>
      </c>
      <c r="CX63">
        <v>23.7</v>
      </c>
      <c r="CY63">
        <v>9.84</v>
      </c>
      <c r="CZ63">
        <v>60.23</v>
      </c>
      <c r="DA63">
        <v>15.69</v>
      </c>
      <c r="DB63">
        <v>42.59</v>
      </c>
      <c r="DC63">
        <v>18.25</v>
      </c>
      <c r="DD63">
        <v>27.63</v>
      </c>
      <c r="DE63">
        <v>39.75</v>
      </c>
      <c r="DF63">
        <v>19.13</v>
      </c>
      <c r="DG63">
        <v>18.16</v>
      </c>
      <c r="DH63">
        <v>8.9600000000000009</v>
      </c>
      <c r="DI63">
        <v>19.02</v>
      </c>
      <c r="DJ63">
        <v>3.1502500000000002</v>
      </c>
      <c r="DK63">
        <v>79.31</v>
      </c>
      <c r="DL63">
        <v>81.92</v>
      </c>
      <c r="DM63">
        <v>105.38</v>
      </c>
      <c r="DN63">
        <v>143.27000000000001</v>
      </c>
      <c r="DO63">
        <v>43.72</v>
      </c>
      <c r="DP63">
        <v>88.92</v>
      </c>
      <c r="DQ63">
        <v>152.44999999999999</v>
      </c>
      <c r="DR63">
        <v>107.16</v>
      </c>
      <c r="DS63">
        <v>104.4</v>
      </c>
      <c r="DT63">
        <v>30.95</v>
      </c>
      <c r="DU63">
        <v>2059.6899400000002</v>
      </c>
    </row>
    <row r="64" spans="1:125" x14ac:dyDescent="0.25">
      <c r="A64" s="1">
        <v>42096</v>
      </c>
      <c r="B64">
        <v>199.36</v>
      </c>
      <c r="C64">
        <v>96.360389999999995</v>
      </c>
      <c r="D64">
        <v>84.15</v>
      </c>
      <c r="E64">
        <v>197.31</v>
      </c>
      <c r="F64">
        <v>78.31</v>
      </c>
      <c r="G64">
        <v>77.83</v>
      </c>
      <c r="H64">
        <v>174.74001000000001</v>
      </c>
      <c r="I64">
        <v>43.59</v>
      </c>
      <c r="J64">
        <v>73.23</v>
      </c>
      <c r="K64">
        <v>140.92999</v>
      </c>
      <c r="L64">
        <v>43.99</v>
      </c>
      <c r="M64">
        <v>111.21</v>
      </c>
      <c r="N64">
        <v>29.862739999999999</v>
      </c>
      <c r="O64">
        <v>32.64</v>
      </c>
      <c r="P64">
        <v>20.49</v>
      </c>
      <c r="Q64">
        <v>229.14999</v>
      </c>
      <c r="R64">
        <v>129.88</v>
      </c>
      <c r="S64">
        <v>80.66</v>
      </c>
      <c r="T64">
        <v>52.05</v>
      </c>
      <c r="U64">
        <v>38.89</v>
      </c>
      <c r="V64">
        <v>26.61</v>
      </c>
      <c r="W64">
        <v>10.45</v>
      </c>
      <c r="X64">
        <v>148.44999999999999</v>
      </c>
      <c r="Y64">
        <v>65.84</v>
      </c>
      <c r="Z64">
        <v>9.92</v>
      </c>
      <c r="AA64">
        <v>33.691560000000003</v>
      </c>
      <c r="AB64">
        <v>21.42</v>
      </c>
      <c r="AC64">
        <v>43.41</v>
      </c>
      <c r="AD64">
        <v>170.94</v>
      </c>
      <c r="AE64">
        <v>67.87</v>
      </c>
      <c r="AF64">
        <v>22.04</v>
      </c>
      <c r="AG64">
        <v>46.78</v>
      </c>
      <c r="AH64">
        <v>37.15</v>
      </c>
      <c r="AI64">
        <v>96.94</v>
      </c>
      <c r="AJ64">
        <v>78.52</v>
      </c>
      <c r="AK64">
        <v>76.66</v>
      </c>
      <c r="AL64">
        <v>68.72</v>
      </c>
      <c r="AM64">
        <v>68.41</v>
      </c>
      <c r="AN64">
        <v>41.48</v>
      </c>
      <c r="AO64">
        <v>38.96</v>
      </c>
      <c r="AP64">
        <v>77.176599999999993</v>
      </c>
      <c r="AQ64">
        <v>156.19</v>
      </c>
      <c r="AR64">
        <v>18.850000000000001</v>
      </c>
      <c r="AS64">
        <v>41.6</v>
      </c>
      <c r="AT64">
        <v>24.45</v>
      </c>
      <c r="AU64">
        <v>36.270000000000003</v>
      </c>
      <c r="AV64">
        <v>21.74043</v>
      </c>
      <c r="AW64">
        <v>59.58</v>
      </c>
      <c r="AX64">
        <v>12.3</v>
      </c>
      <c r="AY64">
        <v>40.36</v>
      </c>
      <c r="AZ64">
        <v>43.36</v>
      </c>
      <c r="BA64">
        <v>18.22</v>
      </c>
      <c r="BB64">
        <v>32.934229999999999</v>
      </c>
      <c r="BC64">
        <v>22.55</v>
      </c>
      <c r="BD64">
        <v>25.33</v>
      </c>
      <c r="BE64">
        <v>55.14</v>
      </c>
      <c r="BF64">
        <v>46.29</v>
      </c>
      <c r="BG64">
        <v>39.17</v>
      </c>
      <c r="BH64">
        <v>25.52</v>
      </c>
      <c r="BI64">
        <v>31.76</v>
      </c>
      <c r="BJ64">
        <v>29.75</v>
      </c>
      <c r="BK64">
        <v>10.67</v>
      </c>
      <c r="BL64">
        <v>69.97</v>
      </c>
      <c r="BM64">
        <v>36.03</v>
      </c>
      <c r="BN64">
        <v>30.32</v>
      </c>
      <c r="BO64">
        <v>24.01</v>
      </c>
      <c r="BP64">
        <v>16.100000000000001</v>
      </c>
      <c r="BQ64">
        <v>26.61</v>
      </c>
      <c r="BR64">
        <v>60.72</v>
      </c>
      <c r="BS64">
        <v>16.989999999999998</v>
      </c>
      <c r="BT64">
        <v>27.23</v>
      </c>
      <c r="BU64">
        <v>12.54</v>
      </c>
      <c r="BV64">
        <v>28.18</v>
      </c>
      <c r="BW64">
        <v>26.45</v>
      </c>
      <c r="BX64">
        <v>15.7</v>
      </c>
      <c r="BY64">
        <v>35.85</v>
      </c>
      <c r="BZ64">
        <v>37.25</v>
      </c>
      <c r="CA64">
        <v>19.79</v>
      </c>
      <c r="CB64">
        <v>93.180419999999998</v>
      </c>
      <c r="CC64">
        <v>66.400000000000006</v>
      </c>
      <c r="CD64">
        <v>46.33</v>
      </c>
      <c r="CE64">
        <v>44.46</v>
      </c>
      <c r="CF64">
        <v>14.97</v>
      </c>
      <c r="CG64">
        <v>56.9</v>
      </c>
      <c r="CH64">
        <v>62.32</v>
      </c>
      <c r="CI64">
        <v>34.979999999999997</v>
      </c>
      <c r="CJ64">
        <v>7.87</v>
      </c>
      <c r="CK64">
        <v>16.399999999999999</v>
      </c>
      <c r="CL64">
        <v>26.06</v>
      </c>
      <c r="CM64">
        <v>18.829999999999998</v>
      </c>
      <c r="CN64">
        <v>14.32</v>
      </c>
      <c r="CO64">
        <v>19.32</v>
      </c>
      <c r="CP64">
        <v>15.92</v>
      </c>
      <c r="CQ64">
        <v>29.53</v>
      </c>
      <c r="CR64">
        <v>27.95</v>
      </c>
      <c r="CS64">
        <v>23.21</v>
      </c>
      <c r="CT64">
        <v>16.690000000000001</v>
      </c>
      <c r="CU64">
        <v>28.18</v>
      </c>
      <c r="CV64">
        <v>32.93</v>
      </c>
      <c r="CW64">
        <v>10.5</v>
      </c>
      <c r="CX64">
        <v>23.64</v>
      </c>
      <c r="CY64">
        <v>10.050000000000001</v>
      </c>
      <c r="CZ64">
        <v>61.05</v>
      </c>
      <c r="DA64">
        <v>15.69</v>
      </c>
      <c r="DB64">
        <v>42.7</v>
      </c>
      <c r="DC64">
        <v>18.25</v>
      </c>
      <c r="DD64">
        <v>27.88</v>
      </c>
      <c r="DE64">
        <v>39.700000000000003</v>
      </c>
      <c r="DF64">
        <v>19.3</v>
      </c>
      <c r="DG64">
        <v>18.25</v>
      </c>
      <c r="DH64">
        <v>8.99</v>
      </c>
      <c r="DI64">
        <v>18.91</v>
      </c>
      <c r="DJ64">
        <v>3.1502500000000002</v>
      </c>
      <c r="DK64">
        <v>79.84</v>
      </c>
      <c r="DL64">
        <v>82.06</v>
      </c>
      <c r="DM64">
        <v>106.15</v>
      </c>
      <c r="DN64">
        <v>144.31</v>
      </c>
      <c r="DO64">
        <v>43.82</v>
      </c>
      <c r="DP64">
        <v>89.41</v>
      </c>
      <c r="DQ64">
        <v>152.78998999999999</v>
      </c>
      <c r="DR64">
        <v>107.46</v>
      </c>
      <c r="DS64">
        <v>104.28</v>
      </c>
      <c r="DT64">
        <v>31.38</v>
      </c>
      <c r="DU64">
        <v>2066.9599600000001</v>
      </c>
    </row>
    <row r="65" spans="1:125" x14ac:dyDescent="0.25">
      <c r="A65" s="1">
        <v>42100</v>
      </c>
      <c r="B65">
        <v>200.8</v>
      </c>
      <c r="C65">
        <v>97.614930000000001</v>
      </c>
      <c r="D65">
        <v>84.94</v>
      </c>
      <c r="E65">
        <v>199.37</v>
      </c>
      <c r="F65">
        <v>79.08</v>
      </c>
      <c r="G65">
        <v>79.44</v>
      </c>
      <c r="H65">
        <v>175.81</v>
      </c>
      <c r="I65">
        <v>44.37</v>
      </c>
      <c r="J65">
        <v>76.900000000000006</v>
      </c>
      <c r="K65">
        <v>142.16999999999999</v>
      </c>
      <c r="L65">
        <v>44.59</v>
      </c>
      <c r="M65">
        <v>112.62</v>
      </c>
      <c r="N65">
        <v>30.22062</v>
      </c>
      <c r="O65">
        <v>32.51</v>
      </c>
      <c r="P65">
        <v>20.34</v>
      </c>
      <c r="Q65">
        <v>230.92999</v>
      </c>
      <c r="R65">
        <v>131.63999999999999</v>
      </c>
      <c r="S65">
        <v>79.650000000000006</v>
      </c>
      <c r="T65">
        <v>50.56</v>
      </c>
      <c r="U65">
        <v>38.92</v>
      </c>
      <c r="V65">
        <v>26.96</v>
      </c>
      <c r="W65">
        <v>10.52</v>
      </c>
      <c r="X65">
        <v>149.19999999999999</v>
      </c>
      <c r="Y65">
        <v>66.39</v>
      </c>
      <c r="Z65">
        <v>10.07</v>
      </c>
      <c r="AA65">
        <v>33.879939999999998</v>
      </c>
      <c r="AB65">
        <v>21.66</v>
      </c>
      <c r="AC65">
        <v>43.67</v>
      </c>
      <c r="AD65">
        <v>169.95</v>
      </c>
      <c r="AE65">
        <v>68.400000000000006</v>
      </c>
      <c r="AF65">
        <v>22.22</v>
      </c>
      <c r="AG65">
        <v>47.31</v>
      </c>
      <c r="AH65">
        <v>37.75</v>
      </c>
      <c r="AI65">
        <v>97.64</v>
      </c>
      <c r="AJ65">
        <v>79.11</v>
      </c>
      <c r="AK65">
        <v>77.92</v>
      </c>
      <c r="AL65">
        <v>69.33</v>
      </c>
      <c r="AM65">
        <v>69.180000000000007</v>
      </c>
      <c r="AN65">
        <v>41.94</v>
      </c>
      <c r="AO65">
        <v>39.270000000000003</v>
      </c>
      <c r="AP65">
        <v>77.998149999999995</v>
      </c>
      <c r="AQ65">
        <v>159.12</v>
      </c>
      <c r="AR65">
        <v>19.09</v>
      </c>
      <c r="AS65">
        <v>41.84</v>
      </c>
      <c r="AT65">
        <v>24.63</v>
      </c>
      <c r="AU65">
        <v>36.75</v>
      </c>
      <c r="AV65">
        <v>21.946650000000002</v>
      </c>
      <c r="AW65">
        <v>59.65</v>
      </c>
      <c r="AX65">
        <v>12.4</v>
      </c>
      <c r="AY65">
        <v>40.61</v>
      </c>
      <c r="AZ65">
        <v>43.67</v>
      </c>
      <c r="BA65">
        <v>18.36</v>
      </c>
      <c r="BB65">
        <v>33.524799999999999</v>
      </c>
      <c r="BC65">
        <v>22.5</v>
      </c>
      <c r="BD65">
        <v>25.16</v>
      </c>
      <c r="BE65">
        <v>55.57</v>
      </c>
      <c r="BF65">
        <v>46.98</v>
      </c>
      <c r="BG65">
        <v>39.53</v>
      </c>
      <c r="BH65">
        <v>25.73</v>
      </c>
      <c r="BI65">
        <v>31.8</v>
      </c>
      <c r="BJ65">
        <v>29.92</v>
      </c>
      <c r="BK65">
        <v>10.68</v>
      </c>
      <c r="BL65">
        <v>70.569999999999993</v>
      </c>
      <c r="BM65">
        <v>36.200000000000003</v>
      </c>
      <c r="BN65">
        <v>30.92</v>
      </c>
      <c r="BO65">
        <v>24.26</v>
      </c>
      <c r="BP65">
        <v>16.12</v>
      </c>
      <c r="BQ65">
        <v>27.02</v>
      </c>
      <c r="BR65">
        <v>61.13</v>
      </c>
      <c r="BS65">
        <v>17.079999999999998</v>
      </c>
      <c r="BT65">
        <v>27.42</v>
      </c>
      <c r="BU65">
        <v>12.68</v>
      </c>
      <c r="BV65">
        <v>28.37</v>
      </c>
      <c r="BW65">
        <v>26.78</v>
      </c>
      <c r="BX65">
        <v>15.85</v>
      </c>
      <c r="BY65">
        <v>35.71</v>
      </c>
      <c r="BZ65">
        <v>37.450000000000003</v>
      </c>
      <c r="CA65">
        <v>19.91</v>
      </c>
      <c r="CB65">
        <v>93.706090000000003</v>
      </c>
      <c r="CC65">
        <v>66.92</v>
      </c>
      <c r="CD65">
        <v>46.44</v>
      </c>
      <c r="CE65">
        <v>44.6</v>
      </c>
      <c r="CF65">
        <v>15.32</v>
      </c>
      <c r="CG65">
        <v>57.03</v>
      </c>
      <c r="CH65">
        <v>61.95</v>
      </c>
      <c r="CI65">
        <v>35.32</v>
      </c>
      <c r="CJ65">
        <v>7.92</v>
      </c>
      <c r="CK65">
        <v>16.61</v>
      </c>
      <c r="CL65">
        <v>26.15</v>
      </c>
      <c r="CM65">
        <v>18.989999999999998</v>
      </c>
      <c r="CN65">
        <v>14.34</v>
      </c>
      <c r="CO65">
        <v>19.55</v>
      </c>
      <c r="CP65">
        <v>16.100000000000001</v>
      </c>
      <c r="CQ65">
        <v>29.86</v>
      </c>
      <c r="CR65">
        <v>28.26</v>
      </c>
      <c r="CS65">
        <v>23.33</v>
      </c>
      <c r="CT65">
        <v>17.11</v>
      </c>
      <c r="CU65">
        <v>28.33</v>
      </c>
      <c r="CV65">
        <v>33.22</v>
      </c>
      <c r="CW65">
        <v>10.64</v>
      </c>
      <c r="CX65">
        <v>24.02</v>
      </c>
      <c r="CY65">
        <v>10.130000000000001</v>
      </c>
      <c r="CZ65">
        <v>61.85</v>
      </c>
      <c r="DA65">
        <v>15.77</v>
      </c>
      <c r="DB65">
        <v>43.52</v>
      </c>
      <c r="DC65">
        <v>18.420000000000002</v>
      </c>
      <c r="DD65">
        <v>27.8</v>
      </c>
      <c r="DE65">
        <v>39.6</v>
      </c>
      <c r="DF65">
        <v>19.61</v>
      </c>
      <c r="DG65">
        <v>18.34</v>
      </c>
      <c r="DH65">
        <v>9.08</v>
      </c>
      <c r="DI65">
        <v>19</v>
      </c>
      <c r="DJ65">
        <v>3.17</v>
      </c>
      <c r="DK65">
        <v>80.64</v>
      </c>
      <c r="DL65">
        <v>82.77</v>
      </c>
      <c r="DM65">
        <v>107.01</v>
      </c>
      <c r="DN65">
        <v>144.84</v>
      </c>
      <c r="DO65">
        <v>44.67</v>
      </c>
      <c r="DP65">
        <v>89.56</v>
      </c>
      <c r="DQ65">
        <v>153.07001</v>
      </c>
      <c r="DR65">
        <v>108.38</v>
      </c>
      <c r="DS65">
        <v>105.43</v>
      </c>
      <c r="DT65">
        <v>31.32</v>
      </c>
      <c r="DU65">
        <v>2080.62012</v>
      </c>
    </row>
    <row r="66" spans="1:125" x14ac:dyDescent="0.25">
      <c r="A66" s="1">
        <v>42101</v>
      </c>
      <c r="B66">
        <v>198.28998999999999</v>
      </c>
      <c r="C66">
        <v>96.45</v>
      </c>
      <c r="D66">
        <v>85.67</v>
      </c>
      <c r="E66">
        <v>197.05</v>
      </c>
      <c r="F66">
        <v>77.7</v>
      </c>
      <c r="G66">
        <v>78.12</v>
      </c>
      <c r="H66">
        <v>172.59</v>
      </c>
      <c r="I66">
        <v>43.35</v>
      </c>
      <c r="J66">
        <v>74.97</v>
      </c>
      <c r="K66">
        <v>139.50998999999999</v>
      </c>
      <c r="L66">
        <v>44.23</v>
      </c>
      <c r="M66">
        <v>110.12</v>
      </c>
      <c r="N66">
        <v>29.604279999999999</v>
      </c>
      <c r="O66">
        <v>32.15</v>
      </c>
      <c r="P66">
        <v>20</v>
      </c>
      <c r="Q66">
        <v>227.17999</v>
      </c>
      <c r="R66">
        <v>129.47999999999999</v>
      </c>
      <c r="S66">
        <v>77.400000000000006</v>
      </c>
      <c r="T66">
        <v>50.65</v>
      </c>
      <c r="U66">
        <v>38.35</v>
      </c>
      <c r="V66">
        <v>26.45</v>
      </c>
      <c r="W66">
        <v>10.42</v>
      </c>
      <c r="X66">
        <v>146.12</v>
      </c>
      <c r="Y66">
        <v>66.03</v>
      </c>
      <c r="Z66">
        <v>10.01</v>
      </c>
      <c r="AA66">
        <v>33.35445</v>
      </c>
      <c r="AB66">
        <v>21.58</v>
      </c>
      <c r="AC66">
        <v>43.35</v>
      </c>
      <c r="AD66">
        <v>167.17999</v>
      </c>
      <c r="AE66">
        <v>67.73</v>
      </c>
      <c r="AF66">
        <v>21.51</v>
      </c>
      <c r="AG66">
        <v>46.89</v>
      </c>
      <c r="AH66">
        <v>36.79</v>
      </c>
      <c r="AI66">
        <v>95.75</v>
      </c>
      <c r="AJ66">
        <v>78.5</v>
      </c>
      <c r="AK66">
        <v>75.91</v>
      </c>
      <c r="AL66">
        <v>68.239999999999995</v>
      </c>
      <c r="AM66">
        <v>67.67</v>
      </c>
      <c r="AN66">
        <v>40.24</v>
      </c>
      <c r="AO66">
        <v>38.78</v>
      </c>
      <c r="AP66">
        <v>76.701480000000004</v>
      </c>
      <c r="AQ66">
        <v>155.17999</v>
      </c>
      <c r="AR66">
        <v>18.71</v>
      </c>
      <c r="AS66">
        <v>40.93</v>
      </c>
      <c r="AT66">
        <v>24.18</v>
      </c>
      <c r="AU66">
        <v>35.93</v>
      </c>
      <c r="AV66">
        <v>21.396750000000001</v>
      </c>
      <c r="AW66">
        <v>59.17</v>
      </c>
      <c r="AX66">
        <v>12.13</v>
      </c>
      <c r="AY66">
        <v>40.5</v>
      </c>
      <c r="AZ66">
        <v>43.12</v>
      </c>
      <c r="BA66">
        <v>18.25</v>
      </c>
      <c r="BB66">
        <v>32.87518</v>
      </c>
      <c r="BC66">
        <v>22.06</v>
      </c>
      <c r="BD66">
        <v>25.37</v>
      </c>
      <c r="BE66">
        <v>54.5</v>
      </c>
      <c r="BF66">
        <v>46.13</v>
      </c>
      <c r="BG66">
        <v>38.409999999999997</v>
      </c>
      <c r="BH66">
        <v>25.14</v>
      </c>
      <c r="BI66">
        <v>31.16</v>
      </c>
      <c r="BJ66">
        <v>29.96</v>
      </c>
      <c r="BK66">
        <v>10.7</v>
      </c>
      <c r="BL66">
        <v>68.739999999999995</v>
      </c>
      <c r="BM66">
        <v>35.43</v>
      </c>
      <c r="BN66">
        <v>30.33</v>
      </c>
      <c r="BO66">
        <v>23.91</v>
      </c>
      <c r="BP66">
        <v>15.89</v>
      </c>
      <c r="BQ66">
        <v>26.55</v>
      </c>
      <c r="BR66">
        <v>59.94</v>
      </c>
      <c r="BS66">
        <v>16.559999999999999</v>
      </c>
      <c r="BT66">
        <v>26.82</v>
      </c>
      <c r="BU66">
        <v>12.32</v>
      </c>
      <c r="BV66">
        <v>27.69</v>
      </c>
      <c r="BW66">
        <v>26.54</v>
      </c>
      <c r="BX66">
        <v>15.88</v>
      </c>
      <c r="BY66">
        <v>34.97</v>
      </c>
      <c r="BZ66">
        <v>36.81</v>
      </c>
      <c r="CA66">
        <v>19.62</v>
      </c>
      <c r="CB66">
        <v>92.456410000000005</v>
      </c>
      <c r="CC66">
        <v>65.42</v>
      </c>
      <c r="CD66">
        <v>44.85</v>
      </c>
      <c r="CE66">
        <v>44.38</v>
      </c>
      <c r="CF66">
        <v>15.16</v>
      </c>
      <c r="CG66">
        <v>56.39</v>
      </c>
      <c r="CH66">
        <v>61.39</v>
      </c>
      <c r="CI66">
        <v>34.61</v>
      </c>
      <c r="CJ66">
        <v>7.89</v>
      </c>
      <c r="CK66">
        <v>16.34</v>
      </c>
      <c r="CL66">
        <v>26</v>
      </c>
      <c r="CM66">
        <v>18.670000000000002</v>
      </c>
      <c r="CN66">
        <v>13.97</v>
      </c>
      <c r="CO66">
        <v>18.920000000000002</v>
      </c>
      <c r="CP66">
        <v>15.68</v>
      </c>
      <c r="CQ66">
        <v>29.41</v>
      </c>
      <c r="CR66">
        <v>27.62</v>
      </c>
      <c r="CS66">
        <v>22.86</v>
      </c>
      <c r="CT66">
        <v>17.09</v>
      </c>
      <c r="CU66">
        <v>27.95</v>
      </c>
      <c r="CV66">
        <v>32.369999999999997</v>
      </c>
      <c r="CW66">
        <v>10.38</v>
      </c>
      <c r="CX66">
        <v>23.84</v>
      </c>
      <c r="CY66">
        <v>9.92</v>
      </c>
      <c r="CZ66">
        <v>61.13</v>
      </c>
      <c r="DA66">
        <v>15.72</v>
      </c>
      <c r="DB66">
        <v>42.5</v>
      </c>
      <c r="DC66">
        <v>18.27</v>
      </c>
      <c r="DD66">
        <v>27.18</v>
      </c>
      <c r="DE66">
        <v>39.06</v>
      </c>
      <c r="DF66">
        <v>19.2</v>
      </c>
      <c r="DG66">
        <v>18.25</v>
      </c>
      <c r="DH66">
        <v>9.0399999999999991</v>
      </c>
      <c r="DI66">
        <v>18.93</v>
      </c>
      <c r="DJ66">
        <v>3.17</v>
      </c>
      <c r="DK66">
        <v>79.33</v>
      </c>
      <c r="DL66">
        <v>82.75</v>
      </c>
      <c r="DM66">
        <v>106.5</v>
      </c>
      <c r="DN66">
        <v>144.00998999999999</v>
      </c>
      <c r="DO66">
        <v>44.77</v>
      </c>
      <c r="DP66">
        <v>89.11</v>
      </c>
      <c r="DQ66">
        <v>153.39999</v>
      </c>
      <c r="DR66">
        <v>108.16</v>
      </c>
      <c r="DS66">
        <v>105.25</v>
      </c>
      <c r="DT66">
        <v>31.15</v>
      </c>
      <c r="DU66">
        <v>2076.3300800000002</v>
      </c>
    </row>
    <row r="67" spans="1:125" x14ac:dyDescent="0.25">
      <c r="A67" s="1">
        <v>42102</v>
      </c>
      <c r="B67">
        <v>197.46001000000001</v>
      </c>
      <c r="C67">
        <v>96.53</v>
      </c>
      <c r="D67">
        <v>85.37</v>
      </c>
      <c r="E67">
        <v>197</v>
      </c>
      <c r="F67">
        <v>78.040000000000006</v>
      </c>
      <c r="G67">
        <v>78.239999999999995</v>
      </c>
      <c r="H67">
        <v>173.88</v>
      </c>
      <c r="I67">
        <v>43.5</v>
      </c>
      <c r="J67">
        <v>75.099999999999994</v>
      </c>
      <c r="K67">
        <v>139.71001000000001</v>
      </c>
      <c r="L67">
        <v>43.92</v>
      </c>
      <c r="M67">
        <v>109.74</v>
      </c>
      <c r="N67">
        <v>29.34581</v>
      </c>
      <c r="O67">
        <v>32.36</v>
      </c>
      <c r="P67">
        <v>20.190000000000001</v>
      </c>
      <c r="Q67">
        <v>228.14999</v>
      </c>
      <c r="R67">
        <v>130.00998999999999</v>
      </c>
      <c r="S67">
        <v>78.95</v>
      </c>
      <c r="T67">
        <v>50.56</v>
      </c>
      <c r="U67">
        <v>38.43</v>
      </c>
      <c r="V67">
        <v>26.44</v>
      </c>
      <c r="W67">
        <v>10.41</v>
      </c>
      <c r="X67">
        <v>146.75998999999999</v>
      </c>
      <c r="Y67">
        <v>66.37</v>
      </c>
      <c r="Z67">
        <v>10.039999999999999</v>
      </c>
      <c r="AA67">
        <v>33.592410000000001</v>
      </c>
      <c r="AB67">
        <v>21.73</v>
      </c>
      <c r="AC67">
        <v>43.34</v>
      </c>
      <c r="AD67">
        <v>168.22</v>
      </c>
      <c r="AE67">
        <v>68.209999999999994</v>
      </c>
      <c r="AF67">
        <v>21.2</v>
      </c>
      <c r="AG67">
        <v>47.6</v>
      </c>
      <c r="AH67">
        <v>37.57</v>
      </c>
      <c r="AI67">
        <v>96.11</v>
      </c>
      <c r="AJ67">
        <v>78.88</v>
      </c>
      <c r="AK67">
        <v>76.39</v>
      </c>
      <c r="AL67">
        <v>68.67</v>
      </c>
      <c r="AM67">
        <v>67.73</v>
      </c>
      <c r="AN67">
        <v>40.200000000000003</v>
      </c>
      <c r="AO67">
        <v>38.86</v>
      </c>
      <c r="AP67">
        <v>77.354770000000002</v>
      </c>
      <c r="AQ67">
        <v>154.75998999999999</v>
      </c>
      <c r="AR67">
        <v>18.739999999999998</v>
      </c>
      <c r="AS67">
        <v>41.02</v>
      </c>
      <c r="AT67">
        <v>24.42</v>
      </c>
      <c r="AU67">
        <v>36.19</v>
      </c>
      <c r="AV67">
        <v>21.47531</v>
      </c>
      <c r="AW67">
        <v>60.01</v>
      </c>
      <c r="AX67">
        <v>12.11</v>
      </c>
      <c r="AY67">
        <v>40.340000000000003</v>
      </c>
      <c r="AZ67">
        <v>42.83</v>
      </c>
      <c r="BA67">
        <v>18.47</v>
      </c>
      <c r="BB67">
        <v>32.589730000000003</v>
      </c>
      <c r="BC67">
        <v>22.14</v>
      </c>
      <c r="BD67">
        <v>25.48</v>
      </c>
      <c r="BE67">
        <v>54.32</v>
      </c>
      <c r="BF67">
        <v>46.14</v>
      </c>
      <c r="BG67">
        <v>38.630000000000003</v>
      </c>
      <c r="BH67">
        <v>25.44</v>
      </c>
      <c r="BI67">
        <v>31.35</v>
      </c>
      <c r="BJ67">
        <v>29.95</v>
      </c>
      <c r="BK67">
        <v>10.75</v>
      </c>
      <c r="BL67">
        <v>68.87</v>
      </c>
      <c r="BM67">
        <v>35.69</v>
      </c>
      <c r="BN67">
        <v>30.52</v>
      </c>
      <c r="BO67">
        <v>24.07</v>
      </c>
      <c r="BP67">
        <v>15.96</v>
      </c>
      <c r="BQ67">
        <v>26.46</v>
      </c>
      <c r="BR67">
        <v>59.75</v>
      </c>
      <c r="BS67">
        <v>16.7</v>
      </c>
      <c r="BT67">
        <v>27.01</v>
      </c>
      <c r="BU67">
        <v>12.38</v>
      </c>
      <c r="BV67">
        <v>27.77</v>
      </c>
      <c r="BW67">
        <v>26.53</v>
      </c>
      <c r="BX67">
        <v>15.94</v>
      </c>
      <c r="BY67">
        <v>35.200000000000003</v>
      </c>
      <c r="BZ67">
        <v>36.75</v>
      </c>
      <c r="CA67">
        <v>19.61</v>
      </c>
      <c r="CB67">
        <v>92.684520000000006</v>
      </c>
      <c r="CC67">
        <v>64.97</v>
      </c>
      <c r="CD67">
        <v>45.27</v>
      </c>
      <c r="CE67">
        <v>44.02</v>
      </c>
      <c r="CF67">
        <v>15.21</v>
      </c>
      <c r="CG67">
        <v>56.36</v>
      </c>
      <c r="CH67">
        <v>61.81</v>
      </c>
      <c r="CI67">
        <v>34.549999999999997</v>
      </c>
      <c r="CJ67">
        <v>7.91</v>
      </c>
      <c r="CK67">
        <v>16.29</v>
      </c>
      <c r="CL67">
        <v>26.03</v>
      </c>
      <c r="CM67">
        <v>18.57</v>
      </c>
      <c r="CN67">
        <v>14.04</v>
      </c>
      <c r="CO67">
        <v>18.91</v>
      </c>
      <c r="CP67">
        <v>15.62</v>
      </c>
      <c r="CQ67">
        <v>29.49</v>
      </c>
      <c r="CR67">
        <v>27.49</v>
      </c>
      <c r="CS67">
        <v>23.35</v>
      </c>
      <c r="CT67">
        <v>17.329999999999998</v>
      </c>
      <c r="CU67">
        <v>28.01</v>
      </c>
      <c r="CV67">
        <v>32.81</v>
      </c>
      <c r="CW67">
        <v>10.31</v>
      </c>
      <c r="CX67">
        <v>23.94</v>
      </c>
      <c r="CY67">
        <v>9.9</v>
      </c>
      <c r="CZ67">
        <v>61.1</v>
      </c>
      <c r="DA67">
        <v>15.81</v>
      </c>
      <c r="DB67">
        <v>43.16</v>
      </c>
      <c r="DC67">
        <v>18.38</v>
      </c>
      <c r="DD67">
        <v>27.34</v>
      </c>
      <c r="DE67">
        <v>39.229999999999997</v>
      </c>
      <c r="DF67">
        <v>19.04</v>
      </c>
      <c r="DG67">
        <v>18.28</v>
      </c>
      <c r="DH67">
        <v>9.06</v>
      </c>
      <c r="DI67">
        <v>18.86</v>
      </c>
      <c r="DJ67">
        <v>3.1502500000000002</v>
      </c>
      <c r="DK67">
        <v>79.55</v>
      </c>
      <c r="DL67">
        <v>82.79</v>
      </c>
      <c r="DM67">
        <v>106.87</v>
      </c>
      <c r="DN67">
        <v>145.32001</v>
      </c>
      <c r="DO67">
        <v>44.31</v>
      </c>
      <c r="DP67">
        <v>89.45</v>
      </c>
      <c r="DQ67">
        <v>154.80000000000001</v>
      </c>
      <c r="DR67">
        <v>108.34</v>
      </c>
      <c r="DS67">
        <v>105.49</v>
      </c>
      <c r="DT67">
        <v>31.16</v>
      </c>
      <c r="DU67">
        <v>2081.8998999999999</v>
      </c>
    </row>
    <row r="68" spans="1:125" x14ac:dyDescent="0.25">
      <c r="A68" s="1">
        <v>42103</v>
      </c>
      <c r="B68">
        <v>193.13</v>
      </c>
      <c r="C68">
        <v>95.34</v>
      </c>
      <c r="D68">
        <v>85.14</v>
      </c>
      <c r="E68">
        <v>194.13</v>
      </c>
      <c r="F68">
        <v>75.87</v>
      </c>
      <c r="G68">
        <v>76.69</v>
      </c>
      <c r="H68">
        <v>169.23</v>
      </c>
      <c r="I68">
        <v>42.37</v>
      </c>
      <c r="J68">
        <v>74.12</v>
      </c>
      <c r="K68">
        <v>137.35001</v>
      </c>
      <c r="L68">
        <v>42.82</v>
      </c>
      <c r="M68">
        <v>107.14</v>
      </c>
      <c r="N68">
        <v>28.779170000000001</v>
      </c>
      <c r="O68">
        <v>32.159999999999997</v>
      </c>
      <c r="P68">
        <v>19.920000000000002</v>
      </c>
      <c r="Q68">
        <v>221.89</v>
      </c>
      <c r="R68">
        <v>127.1</v>
      </c>
      <c r="S68">
        <v>80.3</v>
      </c>
      <c r="T68">
        <v>49.36</v>
      </c>
      <c r="U68">
        <v>38.65</v>
      </c>
      <c r="V68">
        <v>25.76</v>
      </c>
      <c r="W68">
        <v>10.34</v>
      </c>
      <c r="X68">
        <v>142.84</v>
      </c>
      <c r="Y68">
        <v>65.349999999999994</v>
      </c>
      <c r="Z68">
        <v>9.7200000000000006</v>
      </c>
      <c r="AA68">
        <v>32.63064</v>
      </c>
      <c r="AB68">
        <v>21.63</v>
      </c>
      <c r="AC68">
        <v>42.87</v>
      </c>
      <c r="AD68">
        <v>167.72</v>
      </c>
      <c r="AE68">
        <v>66.91</v>
      </c>
      <c r="AF68">
        <v>20.65</v>
      </c>
      <c r="AG68">
        <v>47.35</v>
      </c>
      <c r="AH68">
        <v>37.369999999999997</v>
      </c>
      <c r="AI68">
        <v>94.27</v>
      </c>
      <c r="AJ68">
        <v>76.75</v>
      </c>
      <c r="AK68">
        <v>74.89</v>
      </c>
      <c r="AL68">
        <v>67.209999999999994</v>
      </c>
      <c r="AM68">
        <v>66.16</v>
      </c>
      <c r="AN68">
        <v>38.69</v>
      </c>
      <c r="AO68">
        <v>37.869999999999997</v>
      </c>
      <c r="AP68">
        <v>75.295929999999998</v>
      </c>
      <c r="AQ68">
        <v>154.5</v>
      </c>
      <c r="AR68">
        <v>18.32</v>
      </c>
      <c r="AS68">
        <v>40.35</v>
      </c>
      <c r="AT68">
        <v>24.37</v>
      </c>
      <c r="AU68">
        <v>35.549999999999997</v>
      </c>
      <c r="AV68">
        <v>21.072710000000001</v>
      </c>
      <c r="AW68">
        <v>59.91</v>
      </c>
      <c r="AX68">
        <v>12.01</v>
      </c>
      <c r="AY68">
        <v>39.68</v>
      </c>
      <c r="AZ68">
        <v>41.87</v>
      </c>
      <c r="BA68">
        <v>18.32</v>
      </c>
      <c r="BB68">
        <v>31.782620000000001</v>
      </c>
      <c r="BC68">
        <v>21.13</v>
      </c>
      <c r="BD68">
        <v>25.6</v>
      </c>
      <c r="BE68">
        <v>53.06</v>
      </c>
      <c r="BF68">
        <v>45.25</v>
      </c>
      <c r="BG68">
        <v>37.85</v>
      </c>
      <c r="BH68">
        <v>25.21</v>
      </c>
      <c r="BI68">
        <v>31</v>
      </c>
      <c r="BJ68">
        <v>29.58</v>
      </c>
      <c r="BK68">
        <v>10.67</v>
      </c>
      <c r="BL68">
        <v>67.290000000000006</v>
      </c>
      <c r="BM68">
        <v>34.869999999999997</v>
      </c>
      <c r="BN68">
        <v>29.94</v>
      </c>
      <c r="BO68">
        <v>23.44</v>
      </c>
      <c r="BP68">
        <v>15.67</v>
      </c>
      <c r="BQ68">
        <v>26.24</v>
      </c>
      <c r="BR68">
        <v>57.85</v>
      </c>
      <c r="BS68">
        <v>16.309999999999999</v>
      </c>
      <c r="BT68">
        <v>26.57</v>
      </c>
      <c r="BU68">
        <v>12.21</v>
      </c>
      <c r="BV68">
        <v>27.1</v>
      </c>
      <c r="BW68">
        <v>26.29</v>
      </c>
      <c r="BX68">
        <v>15.8</v>
      </c>
      <c r="BY68">
        <v>34.47</v>
      </c>
      <c r="BZ68">
        <v>36.42</v>
      </c>
      <c r="CA68">
        <v>19.059999999999999</v>
      </c>
      <c r="CB68">
        <v>90.750489999999999</v>
      </c>
      <c r="CC68">
        <v>63.08</v>
      </c>
      <c r="CD68">
        <v>44.78</v>
      </c>
      <c r="CE68">
        <v>42.84</v>
      </c>
      <c r="CF68">
        <v>14.88</v>
      </c>
      <c r="CG68">
        <v>55.57</v>
      </c>
      <c r="CH68">
        <v>60.21</v>
      </c>
      <c r="CI68">
        <v>33.72</v>
      </c>
      <c r="CJ68">
        <v>7.87</v>
      </c>
      <c r="CK68">
        <v>16.02</v>
      </c>
      <c r="CL68">
        <v>25.82</v>
      </c>
      <c r="CM68">
        <v>18.13</v>
      </c>
      <c r="CN68">
        <v>13.81</v>
      </c>
      <c r="CO68">
        <v>18.5</v>
      </c>
      <c r="CP68">
        <v>15.21</v>
      </c>
      <c r="CQ68">
        <v>28.92</v>
      </c>
      <c r="CR68">
        <v>26.85</v>
      </c>
      <c r="CS68">
        <v>22.74</v>
      </c>
      <c r="CT68">
        <v>17.18</v>
      </c>
      <c r="CU68">
        <v>27.29</v>
      </c>
      <c r="CV68">
        <v>32.08</v>
      </c>
      <c r="CW68">
        <v>10.07</v>
      </c>
      <c r="CX68">
        <v>23.7</v>
      </c>
      <c r="CY68">
        <v>9.69</v>
      </c>
      <c r="CZ68">
        <v>59.97</v>
      </c>
      <c r="DA68">
        <v>15.66</v>
      </c>
      <c r="DB68">
        <v>42.45</v>
      </c>
      <c r="DC68">
        <v>18.260000000000002</v>
      </c>
      <c r="DD68">
        <v>26.39</v>
      </c>
      <c r="DE68">
        <v>38.79</v>
      </c>
      <c r="DF68">
        <v>18.78</v>
      </c>
      <c r="DG68">
        <v>17.809999999999999</v>
      </c>
      <c r="DH68">
        <v>9.02</v>
      </c>
      <c r="DI68">
        <v>18.579999999999998</v>
      </c>
      <c r="DJ68">
        <v>3.1502500000000002</v>
      </c>
      <c r="DK68">
        <v>78.150000000000006</v>
      </c>
      <c r="DL68">
        <v>83.22</v>
      </c>
      <c r="DM68">
        <v>107.13</v>
      </c>
      <c r="DN68">
        <v>145.44</v>
      </c>
      <c r="DO68">
        <v>44.97</v>
      </c>
      <c r="DP68">
        <v>89.4</v>
      </c>
      <c r="DQ68">
        <v>155.91999999999999</v>
      </c>
      <c r="DR68">
        <v>108.96</v>
      </c>
      <c r="DS68">
        <v>106.05</v>
      </c>
      <c r="DT68">
        <v>31.13</v>
      </c>
      <c r="DU68">
        <v>2091.1799299999998</v>
      </c>
    </row>
    <row r="69" spans="1:125" x14ac:dyDescent="0.25">
      <c r="A69" s="1">
        <v>42104</v>
      </c>
      <c r="B69">
        <v>191.27</v>
      </c>
      <c r="C69">
        <v>95.07</v>
      </c>
      <c r="D69">
        <v>84.69</v>
      </c>
      <c r="E69">
        <v>193.69</v>
      </c>
      <c r="F69">
        <v>75.62</v>
      </c>
      <c r="G69">
        <v>76.19</v>
      </c>
      <c r="H69">
        <v>168.31</v>
      </c>
      <c r="I69">
        <v>42.49</v>
      </c>
      <c r="J69">
        <v>74.05</v>
      </c>
      <c r="K69">
        <v>137.58000000000001</v>
      </c>
      <c r="L69">
        <v>42.64</v>
      </c>
      <c r="M69">
        <v>107.42</v>
      </c>
      <c r="N69">
        <v>28.64</v>
      </c>
      <c r="O69">
        <v>32.25</v>
      </c>
      <c r="P69">
        <v>19.93</v>
      </c>
      <c r="Q69">
        <v>222.19</v>
      </c>
      <c r="R69">
        <v>127.85</v>
      </c>
      <c r="S69">
        <v>81.349999999999994</v>
      </c>
      <c r="T69">
        <v>49.51</v>
      </c>
      <c r="U69">
        <v>38.51</v>
      </c>
      <c r="V69">
        <v>25.91</v>
      </c>
      <c r="W69">
        <v>10.4</v>
      </c>
      <c r="X69">
        <v>142.41999999999999</v>
      </c>
      <c r="Y69">
        <v>65.22</v>
      </c>
      <c r="Z69">
        <v>9.73</v>
      </c>
      <c r="AA69">
        <v>32.709960000000002</v>
      </c>
      <c r="AB69">
        <v>21.7</v>
      </c>
      <c r="AC69">
        <v>42.63</v>
      </c>
      <c r="AD69">
        <v>167.69</v>
      </c>
      <c r="AE69">
        <v>67.08</v>
      </c>
      <c r="AF69">
        <v>20.54</v>
      </c>
      <c r="AG69">
        <v>47.11</v>
      </c>
      <c r="AH69">
        <v>37.17</v>
      </c>
      <c r="AI69">
        <v>95.01</v>
      </c>
      <c r="AJ69">
        <v>76.63</v>
      </c>
      <c r="AK69">
        <v>75.06</v>
      </c>
      <c r="AL69">
        <v>66.92</v>
      </c>
      <c r="AM69">
        <v>66.349999999999994</v>
      </c>
      <c r="AN69">
        <v>38.86</v>
      </c>
      <c r="AO69">
        <v>37.83</v>
      </c>
      <c r="AP69">
        <v>74.900000000000006</v>
      </c>
      <c r="AQ69">
        <v>154.28998999999999</v>
      </c>
      <c r="AR69">
        <v>18.3</v>
      </c>
      <c r="AS69">
        <v>40.68</v>
      </c>
      <c r="AT69">
        <v>24.58</v>
      </c>
      <c r="AU69">
        <v>35.409999999999997</v>
      </c>
      <c r="AV69">
        <v>21.062889999999999</v>
      </c>
      <c r="AW69">
        <v>60</v>
      </c>
      <c r="AX69">
        <v>11.84</v>
      </c>
      <c r="AY69">
        <v>40.08</v>
      </c>
      <c r="AZ69">
        <v>41.83</v>
      </c>
      <c r="BA69">
        <v>18.309999999999999</v>
      </c>
      <c r="BB69">
        <v>31.467639999999999</v>
      </c>
      <c r="BC69">
        <v>21.24</v>
      </c>
      <c r="BD69">
        <v>25.59</v>
      </c>
      <c r="BE69">
        <v>52.89</v>
      </c>
      <c r="BF69">
        <v>45.32</v>
      </c>
      <c r="BG69">
        <v>37.83</v>
      </c>
      <c r="BH69">
        <v>25.47</v>
      </c>
      <c r="BI69">
        <v>30.93</v>
      </c>
      <c r="BJ69">
        <v>29.63</v>
      </c>
      <c r="BK69">
        <v>10.68</v>
      </c>
      <c r="BL69">
        <v>67.680000000000007</v>
      </c>
      <c r="BM69">
        <v>34.86</v>
      </c>
      <c r="BN69">
        <v>29.85</v>
      </c>
      <c r="BO69">
        <v>23.41</v>
      </c>
      <c r="BP69">
        <v>15.85</v>
      </c>
      <c r="BQ69">
        <v>26.2</v>
      </c>
      <c r="BR69">
        <v>58.5</v>
      </c>
      <c r="BS69">
        <v>16.309999999999999</v>
      </c>
      <c r="BT69">
        <v>26.62</v>
      </c>
      <c r="BU69">
        <v>12.2</v>
      </c>
      <c r="BV69">
        <v>27.08</v>
      </c>
      <c r="BW69">
        <v>26.35</v>
      </c>
      <c r="BX69">
        <v>15.9</v>
      </c>
      <c r="BY69">
        <v>34.729999999999997</v>
      </c>
      <c r="BZ69">
        <v>36.700000000000003</v>
      </c>
      <c r="CA69">
        <v>19.100000000000001</v>
      </c>
      <c r="CB69">
        <v>91.196799999999996</v>
      </c>
      <c r="CC69">
        <v>63.28</v>
      </c>
      <c r="CD69">
        <v>44.78</v>
      </c>
      <c r="CE69">
        <v>43.07</v>
      </c>
      <c r="CF69">
        <v>14.93</v>
      </c>
      <c r="CG69">
        <v>55.87</v>
      </c>
      <c r="CH69">
        <v>60.52</v>
      </c>
      <c r="CI69">
        <v>33.76</v>
      </c>
      <c r="CJ69">
        <v>7.9</v>
      </c>
      <c r="CK69">
        <v>16.010000000000002</v>
      </c>
      <c r="CL69">
        <v>26.04</v>
      </c>
      <c r="CM69">
        <v>18.25</v>
      </c>
      <c r="CN69">
        <v>13.95</v>
      </c>
      <c r="CO69">
        <v>18.670000000000002</v>
      </c>
      <c r="CP69">
        <v>15.21</v>
      </c>
      <c r="CQ69">
        <v>28.92</v>
      </c>
      <c r="CR69">
        <v>26.82</v>
      </c>
      <c r="CS69">
        <v>22.84</v>
      </c>
      <c r="CT69">
        <v>17.23</v>
      </c>
      <c r="CU69">
        <v>27.87</v>
      </c>
      <c r="CV69">
        <v>32.43</v>
      </c>
      <c r="CW69">
        <v>10.1</v>
      </c>
      <c r="CX69">
        <v>23.99</v>
      </c>
      <c r="CY69">
        <v>9.68</v>
      </c>
      <c r="CZ69">
        <v>60.13</v>
      </c>
      <c r="DA69">
        <v>15.73</v>
      </c>
      <c r="DB69">
        <v>42.53</v>
      </c>
      <c r="DC69">
        <v>18.41</v>
      </c>
      <c r="DD69">
        <v>26.11</v>
      </c>
      <c r="DE69">
        <v>39.14</v>
      </c>
      <c r="DF69">
        <v>18.77</v>
      </c>
      <c r="DG69">
        <v>17.989999999999998</v>
      </c>
      <c r="DH69">
        <v>9.08</v>
      </c>
      <c r="DI69">
        <v>18.47</v>
      </c>
      <c r="DJ69">
        <v>3.17</v>
      </c>
      <c r="DK69">
        <v>78.099999999999994</v>
      </c>
      <c r="DL69">
        <v>83.42</v>
      </c>
      <c r="DM69">
        <v>107.26</v>
      </c>
      <c r="DN69">
        <v>145.92999</v>
      </c>
      <c r="DO69">
        <v>45.2</v>
      </c>
      <c r="DP69">
        <v>89.4</v>
      </c>
      <c r="DQ69">
        <v>157.28</v>
      </c>
      <c r="DR69">
        <v>110.43</v>
      </c>
      <c r="DS69">
        <v>106.52</v>
      </c>
      <c r="DT69">
        <v>31.12</v>
      </c>
      <c r="DU69">
        <v>2102.0600599999998</v>
      </c>
    </row>
    <row r="70" spans="1:125" x14ac:dyDescent="0.25">
      <c r="A70" s="1">
        <v>42107</v>
      </c>
      <c r="B70">
        <v>190.33</v>
      </c>
      <c r="C70">
        <v>94.78</v>
      </c>
      <c r="D70">
        <v>85</v>
      </c>
      <c r="E70">
        <v>191.45</v>
      </c>
      <c r="F70">
        <v>75.319999999999993</v>
      </c>
      <c r="G70">
        <v>75.489999999999995</v>
      </c>
      <c r="H70">
        <v>167.72</v>
      </c>
      <c r="I70">
        <v>42.43</v>
      </c>
      <c r="J70">
        <v>73.33</v>
      </c>
      <c r="K70">
        <v>137.07001</v>
      </c>
      <c r="L70">
        <v>42.38</v>
      </c>
      <c r="M70">
        <v>107.24</v>
      </c>
      <c r="N70">
        <v>28.89</v>
      </c>
      <c r="O70">
        <v>32.200000000000003</v>
      </c>
      <c r="P70">
        <v>20.23</v>
      </c>
      <c r="Q70">
        <v>221.86</v>
      </c>
      <c r="R70">
        <v>127.54</v>
      </c>
      <c r="S70">
        <v>81.91</v>
      </c>
      <c r="T70">
        <v>49.12</v>
      </c>
      <c r="U70">
        <v>38.58</v>
      </c>
      <c r="V70">
        <v>25.74</v>
      </c>
      <c r="W70">
        <v>10.35</v>
      </c>
      <c r="X70">
        <v>141.02000000000001</v>
      </c>
      <c r="Y70">
        <v>65.06</v>
      </c>
      <c r="Z70">
        <v>9.6300000000000008</v>
      </c>
      <c r="AA70">
        <v>32.472000000000001</v>
      </c>
      <c r="AB70">
        <v>21.59</v>
      </c>
      <c r="AC70">
        <v>42.74</v>
      </c>
      <c r="AD70">
        <v>167.22</v>
      </c>
      <c r="AE70">
        <v>66.89</v>
      </c>
      <c r="AF70">
        <v>20.47</v>
      </c>
      <c r="AG70">
        <v>47.11</v>
      </c>
      <c r="AH70">
        <v>36.93</v>
      </c>
      <c r="AI70">
        <v>94.42</v>
      </c>
      <c r="AJ70">
        <v>76.02</v>
      </c>
      <c r="AK70">
        <v>74.25</v>
      </c>
      <c r="AL70">
        <v>66.180000000000007</v>
      </c>
      <c r="AM70">
        <v>65.97</v>
      </c>
      <c r="AN70">
        <v>38.479999999999997</v>
      </c>
      <c r="AO70">
        <v>37.74</v>
      </c>
      <c r="AP70">
        <v>74.790000000000006</v>
      </c>
      <c r="AQ70">
        <v>152.91999999999999</v>
      </c>
      <c r="AR70">
        <v>18.170000000000002</v>
      </c>
      <c r="AS70">
        <v>40.61</v>
      </c>
      <c r="AT70">
        <v>24.52</v>
      </c>
      <c r="AU70">
        <v>35.299999999999997</v>
      </c>
      <c r="AV70">
        <v>21.023610000000001</v>
      </c>
      <c r="AW70">
        <v>59.61</v>
      </c>
      <c r="AX70">
        <v>11.84</v>
      </c>
      <c r="AY70">
        <v>39.96</v>
      </c>
      <c r="AZ70">
        <v>41.51</v>
      </c>
      <c r="BA70">
        <v>18.2</v>
      </c>
      <c r="BB70">
        <v>31.674340000000001</v>
      </c>
      <c r="BC70">
        <v>21.2</v>
      </c>
      <c r="BD70">
        <v>25.66</v>
      </c>
      <c r="BE70">
        <v>52.85</v>
      </c>
      <c r="BF70">
        <v>45.07</v>
      </c>
      <c r="BG70">
        <v>37.83</v>
      </c>
      <c r="BH70">
        <v>25.16</v>
      </c>
      <c r="BI70">
        <v>31.29</v>
      </c>
      <c r="BJ70">
        <v>29.07</v>
      </c>
      <c r="BK70">
        <v>10.64</v>
      </c>
      <c r="BL70">
        <v>67.2</v>
      </c>
      <c r="BM70">
        <v>34.74</v>
      </c>
      <c r="BN70">
        <v>29.78</v>
      </c>
      <c r="BO70">
        <v>23.08</v>
      </c>
      <c r="BP70">
        <v>15.72</v>
      </c>
      <c r="BQ70">
        <v>26</v>
      </c>
      <c r="BR70">
        <v>58.82</v>
      </c>
      <c r="BS70">
        <v>16.29</v>
      </c>
      <c r="BT70">
        <v>26.51</v>
      </c>
      <c r="BU70">
        <v>12.23</v>
      </c>
      <c r="BV70">
        <v>26.94</v>
      </c>
      <c r="BW70">
        <v>26.37</v>
      </c>
      <c r="BX70">
        <v>15.86</v>
      </c>
      <c r="BY70">
        <v>34.68</v>
      </c>
      <c r="BZ70">
        <v>36.880000000000003</v>
      </c>
      <c r="CA70">
        <v>19.13</v>
      </c>
      <c r="CB70">
        <v>90.472790000000003</v>
      </c>
      <c r="CC70">
        <v>63.42</v>
      </c>
      <c r="CD70">
        <v>44.4</v>
      </c>
      <c r="CE70">
        <v>43.46</v>
      </c>
      <c r="CF70">
        <v>14.95</v>
      </c>
      <c r="CG70">
        <v>55.79</v>
      </c>
      <c r="CH70">
        <v>60.64</v>
      </c>
      <c r="CI70">
        <v>33.729999999999997</v>
      </c>
      <c r="CJ70">
        <v>7.89</v>
      </c>
      <c r="CK70">
        <v>15.91</v>
      </c>
      <c r="CL70">
        <v>26.14</v>
      </c>
      <c r="CM70">
        <v>18.170000000000002</v>
      </c>
      <c r="CN70">
        <v>14.04</v>
      </c>
      <c r="CO70">
        <v>18.510000000000002</v>
      </c>
      <c r="CP70">
        <v>15.22</v>
      </c>
      <c r="CQ70">
        <v>28.87</v>
      </c>
      <c r="CR70">
        <v>26.76</v>
      </c>
      <c r="CS70">
        <v>22.6</v>
      </c>
      <c r="CT70">
        <v>17.100000000000001</v>
      </c>
      <c r="CU70">
        <v>27.87</v>
      </c>
      <c r="CV70">
        <v>32.840000000000003</v>
      </c>
      <c r="CW70">
        <v>10.119999999999999</v>
      </c>
      <c r="CX70">
        <v>23.79</v>
      </c>
      <c r="CY70">
        <v>9.67</v>
      </c>
      <c r="CZ70">
        <v>60.4</v>
      </c>
      <c r="DA70">
        <v>15.66</v>
      </c>
      <c r="DB70">
        <v>42.01</v>
      </c>
      <c r="DC70">
        <v>18.48</v>
      </c>
      <c r="DD70">
        <v>26.02</v>
      </c>
      <c r="DE70">
        <v>39.369999999999997</v>
      </c>
      <c r="DF70">
        <v>18.82</v>
      </c>
      <c r="DG70">
        <v>18.39</v>
      </c>
      <c r="DH70">
        <v>9.09</v>
      </c>
      <c r="DI70">
        <v>18.59</v>
      </c>
      <c r="DJ70">
        <v>3.17</v>
      </c>
      <c r="DK70">
        <v>77.88</v>
      </c>
      <c r="DL70">
        <v>83.05</v>
      </c>
      <c r="DM70">
        <v>106.67</v>
      </c>
      <c r="DN70">
        <v>145.24001000000001</v>
      </c>
      <c r="DO70">
        <v>44.81</v>
      </c>
      <c r="DP70">
        <v>89.61</v>
      </c>
      <c r="DQ70">
        <v>156.55000000000001</v>
      </c>
      <c r="DR70">
        <v>109.41</v>
      </c>
      <c r="DS70">
        <v>106.19</v>
      </c>
      <c r="DT70">
        <v>31.03</v>
      </c>
      <c r="DU70">
        <v>2092.4299299999998</v>
      </c>
    </row>
    <row r="71" spans="1:125" x14ac:dyDescent="0.25">
      <c r="A71" s="1">
        <v>42108</v>
      </c>
      <c r="B71">
        <v>191.42</v>
      </c>
      <c r="C71">
        <v>94.5</v>
      </c>
      <c r="D71">
        <v>85.39</v>
      </c>
      <c r="E71">
        <v>192.07001</v>
      </c>
      <c r="F71">
        <v>76.099999999999994</v>
      </c>
      <c r="G71">
        <v>76.180000000000007</v>
      </c>
      <c r="H71">
        <v>169.53</v>
      </c>
      <c r="I71">
        <v>42.84</v>
      </c>
      <c r="J71">
        <v>73.849999999999994</v>
      </c>
      <c r="K71">
        <v>137.64999</v>
      </c>
      <c r="L71">
        <v>42.7</v>
      </c>
      <c r="M71">
        <v>108.31</v>
      </c>
      <c r="N71">
        <v>28.93</v>
      </c>
      <c r="O71">
        <v>31.99</v>
      </c>
      <c r="P71">
        <v>19.96</v>
      </c>
      <c r="Q71">
        <v>223.02</v>
      </c>
      <c r="R71">
        <v>128.32001</v>
      </c>
      <c r="S71">
        <v>81.12</v>
      </c>
      <c r="T71">
        <v>49.94</v>
      </c>
      <c r="U71">
        <v>38.32</v>
      </c>
      <c r="V71">
        <v>25.81</v>
      </c>
      <c r="W71">
        <v>10.32</v>
      </c>
      <c r="X71">
        <v>141.22999999999999</v>
      </c>
      <c r="Y71">
        <v>65.42</v>
      </c>
      <c r="Z71">
        <v>9.61</v>
      </c>
      <c r="AA71">
        <v>32.72</v>
      </c>
      <c r="AB71">
        <v>21.73</v>
      </c>
      <c r="AC71">
        <v>42.7</v>
      </c>
      <c r="AD71">
        <v>166.67999</v>
      </c>
      <c r="AE71">
        <v>66.97</v>
      </c>
      <c r="AF71">
        <v>20.62</v>
      </c>
      <c r="AG71">
        <v>46.47</v>
      </c>
      <c r="AH71">
        <v>36.880000000000003</v>
      </c>
      <c r="AI71">
        <v>93.58</v>
      </c>
      <c r="AJ71">
        <v>76.62</v>
      </c>
      <c r="AK71">
        <v>74.209999999999994</v>
      </c>
      <c r="AL71">
        <v>66.61</v>
      </c>
      <c r="AM71">
        <v>66.2</v>
      </c>
      <c r="AN71">
        <v>38.47</v>
      </c>
      <c r="AO71">
        <v>38.049999999999997</v>
      </c>
      <c r="AP71">
        <v>75.400000000000006</v>
      </c>
      <c r="AQ71">
        <v>152.30000000000001</v>
      </c>
      <c r="AR71">
        <v>18.23</v>
      </c>
      <c r="AS71">
        <v>40.96</v>
      </c>
      <c r="AT71">
        <v>24.44</v>
      </c>
      <c r="AU71">
        <v>35.49</v>
      </c>
      <c r="AV71">
        <v>21.298559999999998</v>
      </c>
      <c r="AW71">
        <v>59.9</v>
      </c>
      <c r="AX71">
        <v>11.81</v>
      </c>
      <c r="AY71">
        <v>40.08</v>
      </c>
      <c r="AZ71">
        <v>41.54</v>
      </c>
      <c r="BA71">
        <v>18.16</v>
      </c>
      <c r="BB71">
        <v>31.526700000000002</v>
      </c>
      <c r="BC71">
        <v>21.22</v>
      </c>
      <c r="BD71">
        <v>25.4</v>
      </c>
      <c r="BE71">
        <v>53.05</v>
      </c>
      <c r="BF71">
        <v>45.43</v>
      </c>
      <c r="BG71">
        <v>37.659999999999997</v>
      </c>
      <c r="BH71">
        <v>25.1</v>
      </c>
      <c r="BI71">
        <v>31.1</v>
      </c>
      <c r="BJ71">
        <v>28.98</v>
      </c>
      <c r="BK71">
        <v>10.64</v>
      </c>
      <c r="BL71">
        <v>67.86</v>
      </c>
      <c r="BM71">
        <v>34.83</v>
      </c>
      <c r="BN71">
        <v>29.73</v>
      </c>
      <c r="BO71">
        <v>23.16</v>
      </c>
      <c r="BP71">
        <v>15.61</v>
      </c>
      <c r="BQ71">
        <v>26.43</v>
      </c>
      <c r="BR71">
        <v>59.47</v>
      </c>
      <c r="BS71">
        <v>16.27</v>
      </c>
      <c r="BT71">
        <v>26.61</v>
      </c>
      <c r="BU71">
        <v>12.12</v>
      </c>
      <c r="BV71">
        <v>26.92</v>
      </c>
      <c r="BW71">
        <v>26.37</v>
      </c>
      <c r="BX71">
        <v>15.81</v>
      </c>
      <c r="BY71">
        <v>34.57</v>
      </c>
      <c r="BZ71">
        <v>36.35</v>
      </c>
      <c r="CA71">
        <v>19.329999999999998</v>
      </c>
      <c r="CB71">
        <v>90.81</v>
      </c>
      <c r="CC71">
        <v>63.81</v>
      </c>
      <c r="CD71">
        <v>44.7</v>
      </c>
      <c r="CE71">
        <v>43.02</v>
      </c>
      <c r="CF71">
        <v>15.09</v>
      </c>
      <c r="CG71">
        <v>56.2</v>
      </c>
      <c r="CH71">
        <v>60.5</v>
      </c>
      <c r="CI71">
        <v>33.85</v>
      </c>
      <c r="CJ71">
        <v>7.92</v>
      </c>
      <c r="CK71">
        <v>15.96</v>
      </c>
      <c r="CL71">
        <v>26.07</v>
      </c>
      <c r="CM71">
        <v>18.28</v>
      </c>
      <c r="CN71">
        <v>13.93</v>
      </c>
      <c r="CO71">
        <v>18.809999999999999</v>
      </c>
      <c r="CP71">
        <v>15.21</v>
      </c>
      <c r="CQ71">
        <v>28.93</v>
      </c>
      <c r="CR71">
        <v>26.84</v>
      </c>
      <c r="CS71">
        <v>22.54</v>
      </c>
      <c r="CT71">
        <v>17.149999999999999</v>
      </c>
      <c r="CU71">
        <v>27.95</v>
      </c>
      <c r="CV71">
        <v>32.700000000000003</v>
      </c>
      <c r="CW71">
        <v>10.07</v>
      </c>
      <c r="CX71">
        <v>23.92</v>
      </c>
      <c r="CY71">
        <v>9.69</v>
      </c>
      <c r="CZ71">
        <v>61.17</v>
      </c>
      <c r="DA71">
        <v>15.71</v>
      </c>
      <c r="DB71">
        <v>41.66</v>
      </c>
      <c r="DC71">
        <v>18.55</v>
      </c>
      <c r="DD71">
        <v>26.17</v>
      </c>
      <c r="DE71">
        <v>39.07</v>
      </c>
      <c r="DF71">
        <v>18.760000000000002</v>
      </c>
      <c r="DG71">
        <v>18.52</v>
      </c>
      <c r="DH71">
        <v>9.1199999999999992</v>
      </c>
      <c r="DI71">
        <v>18.45</v>
      </c>
      <c r="DJ71">
        <v>3.18</v>
      </c>
      <c r="DK71">
        <v>78.040000000000006</v>
      </c>
      <c r="DL71">
        <v>83.4</v>
      </c>
      <c r="DM71">
        <v>106.83</v>
      </c>
      <c r="DN71">
        <v>144.91</v>
      </c>
      <c r="DO71">
        <v>45.65</v>
      </c>
      <c r="DP71">
        <v>89.64</v>
      </c>
      <c r="DQ71">
        <v>156.61000000000001</v>
      </c>
      <c r="DR71">
        <v>109.46</v>
      </c>
      <c r="DS71">
        <v>105.77</v>
      </c>
      <c r="DT71">
        <v>31.01</v>
      </c>
      <c r="DU71">
        <v>2095.8400900000001</v>
      </c>
    </row>
    <row r="72" spans="1:125" x14ac:dyDescent="0.25">
      <c r="A72" s="1">
        <v>42109</v>
      </c>
      <c r="B72">
        <v>190.03998999999999</v>
      </c>
      <c r="C72">
        <v>95.17</v>
      </c>
      <c r="D72">
        <v>85.85</v>
      </c>
      <c r="E72">
        <v>190.95</v>
      </c>
      <c r="F72">
        <v>75.31</v>
      </c>
      <c r="G72">
        <v>75.430000000000007</v>
      </c>
      <c r="H72">
        <v>168</v>
      </c>
      <c r="I72">
        <v>42.75</v>
      </c>
      <c r="J72">
        <v>73.17</v>
      </c>
      <c r="K72">
        <v>136.49001000000001</v>
      </c>
      <c r="L72">
        <v>43.01</v>
      </c>
      <c r="M72">
        <v>107.49</v>
      </c>
      <c r="N72">
        <v>28.62</v>
      </c>
      <c r="O72">
        <v>32.020000000000003</v>
      </c>
      <c r="P72">
        <v>19.93</v>
      </c>
      <c r="Q72">
        <v>221.58</v>
      </c>
      <c r="R72">
        <v>126.87</v>
      </c>
      <c r="S72">
        <v>82.3</v>
      </c>
      <c r="T72">
        <v>49.35</v>
      </c>
      <c r="U72">
        <v>38.409999999999997</v>
      </c>
      <c r="V72">
        <v>25.5</v>
      </c>
      <c r="W72">
        <v>10.26</v>
      </c>
      <c r="X72">
        <v>139.38</v>
      </c>
      <c r="Y72">
        <v>65.11</v>
      </c>
      <c r="Z72">
        <v>9.43</v>
      </c>
      <c r="AA72">
        <v>32.36</v>
      </c>
      <c r="AB72">
        <v>21.53</v>
      </c>
      <c r="AC72">
        <v>42.91</v>
      </c>
      <c r="AD72">
        <v>165.37</v>
      </c>
      <c r="AE72">
        <v>66.11</v>
      </c>
      <c r="AF72">
        <v>20.58</v>
      </c>
      <c r="AG72">
        <v>46.57</v>
      </c>
      <c r="AH72">
        <v>36.409999999999997</v>
      </c>
      <c r="AI72">
        <v>93.11</v>
      </c>
      <c r="AJ72">
        <v>75.849999999999994</v>
      </c>
      <c r="AK72">
        <v>73.33</v>
      </c>
      <c r="AL72">
        <v>65.349999999999994</v>
      </c>
      <c r="AM72">
        <v>65.709999999999994</v>
      </c>
      <c r="AN72">
        <v>38.25</v>
      </c>
      <c r="AO72">
        <v>37.369999999999997</v>
      </c>
      <c r="AP72">
        <v>74.489999999999995</v>
      </c>
      <c r="AQ72">
        <v>153.57001</v>
      </c>
      <c r="AR72">
        <v>18.059999999999999</v>
      </c>
      <c r="AS72">
        <v>40.65</v>
      </c>
      <c r="AT72">
        <v>23.88</v>
      </c>
      <c r="AU72">
        <v>35.340000000000003</v>
      </c>
      <c r="AV72">
        <v>21.210180000000001</v>
      </c>
      <c r="AW72">
        <v>59.82</v>
      </c>
      <c r="AX72">
        <v>11.73</v>
      </c>
      <c r="AY72">
        <v>39.619999999999997</v>
      </c>
      <c r="AZ72">
        <v>41.18</v>
      </c>
      <c r="BA72">
        <v>17.87</v>
      </c>
      <c r="BB72">
        <v>31.497170000000001</v>
      </c>
      <c r="BC72">
        <v>21.05</v>
      </c>
      <c r="BD72">
        <v>25.39</v>
      </c>
      <c r="BE72">
        <v>52.58</v>
      </c>
      <c r="BF72">
        <v>45.08</v>
      </c>
      <c r="BG72">
        <v>37.119999999999997</v>
      </c>
      <c r="BH72">
        <v>24.77</v>
      </c>
      <c r="BI72">
        <v>30.97</v>
      </c>
      <c r="BJ72">
        <v>29.16</v>
      </c>
      <c r="BK72">
        <v>10.64</v>
      </c>
      <c r="BL72">
        <v>66.989999999999995</v>
      </c>
      <c r="BM72">
        <v>34.369999999999997</v>
      </c>
      <c r="BN72">
        <v>29.3</v>
      </c>
      <c r="BO72">
        <v>22.89</v>
      </c>
      <c r="BP72">
        <v>15.45</v>
      </c>
      <c r="BQ72">
        <v>26.5</v>
      </c>
      <c r="BR72">
        <v>58.81</v>
      </c>
      <c r="BS72">
        <v>16.13</v>
      </c>
      <c r="BT72">
        <v>26.69</v>
      </c>
      <c r="BU72">
        <v>12.15</v>
      </c>
      <c r="BV72">
        <v>26.58</v>
      </c>
      <c r="BW72">
        <v>26.27</v>
      </c>
      <c r="BX72">
        <v>15.82</v>
      </c>
      <c r="BY72">
        <v>34.57</v>
      </c>
      <c r="BZ72">
        <v>36.46</v>
      </c>
      <c r="CA72">
        <v>19.21</v>
      </c>
      <c r="CB72">
        <v>90.52</v>
      </c>
      <c r="CC72">
        <v>63.51</v>
      </c>
      <c r="CD72">
        <v>44.51</v>
      </c>
      <c r="CE72">
        <v>42.83</v>
      </c>
      <c r="CF72">
        <v>15.01</v>
      </c>
      <c r="CG72">
        <v>55.79</v>
      </c>
      <c r="CH72">
        <v>59.5</v>
      </c>
      <c r="CI72">
        <v>33.590000000000003</v>
      </c>
      <c r="CJ72">
        <v>7.91</v>
      </c>
      <c r="CK72">
        <v>15.74</v>
      </c>
      <c r="CL72">
        <v>26.31</v>
      </c>
      <c r="CM72">
        <v>18.170000000000002</v>
      </c>
      <c r="CN72">
        <v>13.8</v>
      </c>
      <c r="CO72">
        <v>18.760000000000002</v>
      </c>
      <c r="CP72">
        <v>15.03</v>
      </c>
      <c r="CQ72">
        <v>28.66</v>
      </c>
      <c r="CR72">
        <v>26.41</v>
      </c>
      <c r="CS72">
        <v>22.54</v>
      </c>
      <c r="CT72">
        <v>17.12</v>
      </c>
      <c r="CU72">
        <v>27.79</v>
      </c>
      <c r="CV72">
        <v>32.54</v>
      </c>
      <c r="CW72">
        <v>10.16</v>
      </c>
      <c r="CX72">
        <v>23.72</v>
      </c>
      <c r="CY72">
        <v>9.64</v>
      </c>
      <c r="CZ72">
        <v>60.89</v>
      </c>
      <c r="DA72">
        <v>15.76</v>
      </c>
      <c r="DB72">
        <v>41.53</v>
      </c>
      <c r="DC72">
        <v>18.600000000000001</v>
      </c>
      <c r="DD72">
        <v>25.96</v>
      </c>
      <c r="DE72">
        <v>39.04</v>
      </c>
      <c r="DF72">
        <v>18.690000000000001</v>
      </c>
      <c r="DG72">
        <v>18.54</v>
      </c>
      <c r="DH72">
        <v>9.1199999999999992</v>
      </c>
      <c r="DI72">
        <v>19.03</v>
      </c>
      <c r="DJ72">
        <v>3.18</v>
      </c>
      <c r="DK72">
        <v>77.58</v>
      </c>
      <c r="DL72">
        <v>84.47</v>
      </c>
      <c r="DM72">
        <v>106.88</v>
      </c>
      <c r="DN72">
        <v>144.77000000000001</v>
      </c>
      <c r="DO72">
        <v>46.7</v>
      </c>
      <c r="DP72">
        <v>89.88</v>
      </c>
      <c r="DQ72">
        <v>157.09</v>
      </c>
      <c r="DR72">
        <v>109.76</v>
      </c>
      <c r="DS72">
        <v>106.88</v>
      </c>
      <c r="DT72">
        <v>31.25</v>
      </c>
      <c r="DU72">
        <v>2106.62988</v>
      </c>
    </row>
    <row r="73" spans="1:125" x14ac:dyDescent="0.25">
      <c r="A73" s="1">
        <v>42110</v>
      </c>
      <c r="B73">
        <v>190.10001</v>
      </c>
      <c r="C73">
        <v>96.76</v>
      </c>
      <c r="D73">
        <v>86</v>
      </c>
      <c r="E73">
        <v>191.61</v>
      </c>
      <c r="F73">
        <v>75.77</v>
      </c>
      <c r="G73">
        <v>75.63</v>
      </c>
      <c r="H73">
        <v>169.03998999999999</v>
      </c>
      <c r="I73">
        <v>42.97</v>
      </c>
      <c r="J73">
        <v>73.290000000000006</v>
      </c>
      <c r="K73">
        <v>137.67999</v>
      </c>
      <c r="L73">
        <v>43.06</v>
      </c>
      <c r="M73">
        <v>107.65</v>
      </c>
      <c r="N73">
        <v>28.66</v>
      </c>
      <c r="O73">
        <v>32.15</v>
      </c>
      <c r="P73">
        <v>20.239999999999998</v>
      </c>
      <c r="Q73">
        <v>223.31</v>
      </c>
      <c r="R73">
        <v>127.74</v>
      </c>
      <c r="S73">
        <v>82.99</v>
      </c>
      <c r="T73">
        <v>49.37</v>
      </c>
      <c r="U73">
        <v>38.880000000000003</v>
      </c>
      <c r="V73">
        <v>25.52</v>
      </c>
      <c r="W73">
        <v>10.29</v>
      </c>
      <c r="X73">
        <v>139.25</v>
      </c>
      <c r="Y73">
        <v>65.41</v>
      </c>
      <c r="Z73">
        <v>9.5</v>
      </c>
      <c r="AA73">
        <v>32.590000000000003</v>
      </c>
      <c r="AB73">
        <v>21.67</v>
      </c>
      <c r="AC73">
        <v>42.76</v>
      </c>
      <c r="AD73">
        <v>165.98</v>
      </c>
      <c r="AE73">
        <v>66.209999999999994</v>
      </c>
      <c r="AF73">
        <v>20.71</v>
      </c>
      <c r="AG73">
        <v>45.47</v>
      </c>
      <c r="AH73">
        <v>36.880000000000003</v>
      </c>
      <c r="AI73">
        <v>93.16</v>
      </c>
      <c r="AJ73">
        <v>76.28</v>
      </c>
      <c r="AK73">
        <v>73.47</v>
      </c>
      <c r="AL73">
        <v>65.72</v>
      </c>
      <c r="AM73">
        <v>65.94</v>
      </c>
      <c r="AN73">
        <v>38.090000000000003</v>
      </c>
      <c r="AO73">
        <v>37.65</v>
      </c>
      <c r="AP73">
        <v>75.13</v>
      </c>
      <c r="AQ73">
        <v>154.14999</v>
      </c>
      <c r="AR73">
        <v>18.03</v>
      </c>
      <c r="AS73">
        <v>41.08</v>
      </c>
      <c r="AT73">
        <v>23.93</v>
      </c>
      <c r="AU73">
        <v>35.33</v>
      </c>
      <c r="AV73">
        <v>21.22</v>
      </c>
      <c r="AW73">
        <v>60.3</v>
      </c>
      <c r="AX73">
        <v>11.74</v>
      </c>
      <c r="AY73">
        <v>39.26</v>
      </c>
      <c r="AZ73">
        <v>41.39</v>
      </c>
      <c r="BA73">
        <v>18.13</v>
      </c>
      <c r="BB73">
        <v>31.546379999999999</v>
      </c>
      <c r="BC73">
        <v>21.22</v>
      </c>
      <c r="BD73">
        <v>25.36</v>
      </c>
      <c r="BE73">
        <v>52.84</v>
      </c>
      <c r="BF73">
        <v>45.34</v>
      </c>
      <c r="BG73">
        <v>37.57</v>
      </c>
      <c r="BH73">
        <v>24.73</v>
      </c>
      <c r="BI73">
        <v>31.06</v>
      </c>
      <c r="BJ73">
        <v>29.27</v>
      </c>
      <c r="BK73">
        <v>10.69</v>
      </c>
      <c r="BL73">
        <v>67.27</v>
      </c>
      <c r="BM73">
        <v>34.31</v>
      </c>
      <c r="BN73">
        <v>29.2</v>
      </c>
      <c r="BO73">
        <v>22.98</v>
      </c>
      <c r="BP73">
        <v>15.41</v>
      </c>
      <c r="BQ73">
        <v>26.38</v>
      </c>
      <c r="BR73">
        <v>59.35</v>
      </c>
      <c r="BS73">
        <v>16.29</v>
      </c>
      <c r="BT73">
        <v>26.73</v>
      </c>
      <c r="BU73">
        <v>12.19</v>
      </c>
      <c r="BV73">
        <v>26.83</v>
      </c>
      <c r="BW73">
        <v>26.36</v>
      </c>
      <c r="BX73">
        <v>15.82</v>
      </c>
      <c r="BY73">
        <v>34.58</v>
      </c>
      <c r="BZ73">
        <v>36.6</v>
      </c>
      <c r="CA73">
        <v>19.2</v>
      </c>
      <c r="CB73">
        <v>90.73</v>
      </c>
      <c r="CC73">
        <v>63.54</v>
      </c>
      <c r="CD73">
        <v>44.91</v>
      </c>
      <c r="CE73">
        <v>42.41</v>
      </c>
      <c r="CF73">
        <v>14.97</v>
      </c>
      <c r="CG73">
        <v>55.63</v>
      </c>
      <c r="CH73">
        <v>59.31</v>
      </c>
      <c r="CI73">
        <v>33.54</v>
      </c>
      <c r="CJ73">
        <v>7.98</v>
      </c>
      <c r="CK73">
        <v>15.6</v>
      </c>
      <c r="CL73">
        <v>26.31</v>
      </c>
      <c r="CM73">
        <v>18.18</v>
      </c>
      <c r="CN73">
        <v>13.9</v>
      </c>
      <c r="CO73">
        <v>18.690000000000001</v>
      </c>
      <c r="CP73">
        <v>15.05</v>
      </c>
      <c r="CQ73">
        <v>28.7</v>
      </c>
      <c r="CR73">
        <v>26.46</v>
      </c>
      <c r="CS73">
        <v>22.3</v>
      </c>
      <c r="CT73">
        <v>17.149999999999999</v>
      </c>
      <c r="CU73">
        <v>27.78</v>
      </c>
      <c r="CV73">
        <v>32.71</v>
      </c>
      <c r="CW73">
        <v>10.26</v>
      </c>
      <c r="CX73">
        <v>23.62</v>
      </c>
      <c r="CY73">
        <v>9.69</v>
      </c>
      <c r="CZ73">
        <v>60.63</v>
      </c>
      <c r="DA73">
        <v>15.81</v>
      </c>
      <c r="DB73">
        <v>41.65</v>
      </c>
      <c r="DC73">
        <v>18.79</v>
      </c>
      <c r="DD73">
        <v>26.06</v>
      </c>
      <c r="DE73">
        <v>38.799999999999997</v>
      </c>
      <c r="DF73">
        <v>18.649999999999999</v>
      </c>
      <c r="DG73">
        <v>18.510000000000002</v>
      </c>
      <c r="DH73">
        <v>9.15</v>
      </c>
      <c r="DI73">
        <v>18.809999999999999</v>
      </c>
      <c r="DJ73">
        <v>3.17</v>
      </c>
      <c r="DK73">
        <v>77.900000000000006</v>
      </c>
      <c r="DL73">
        <v>84.13</v>
      </c>
      <c r="DM73">
        <v>107.47</v>
      </c>
      <c r="DN73">
        <v>144.91</v>
      </c>
      <c r="DO73">
        <v>46.54</v>
      </c>
      <c r="DP73">
        <v>89.99</v>
      </c>
      <c r="DQ73">
        <v>157.07001</v>
      </c>
      <c r="DR73">
        <v>109.3</v>
      </c>
      <c r="DS73">
        <v>106.58</v>
      </c>
      <c r="DT73">
        <v>31.23</v>
      </c>
      <c r="DU73">
        <v>2104.98999</v>
      </c>
    </row>
    <row r="74" spans="1:125" x14ac:dyDescent="0.25">
      <c r="A74" s="1">
        <v>42111</v>
      </c>
      <c r="B74">
        <v>188.25998999999999</v>
      </c>
      <c r="C74">
        <v>96.1</v>
      </c>
      <c r="D74">
        <v>85.84</v>
      </c>
      <c r="E74">
        <v>190.07001</v>
      </c>
      <c r="F74">
        <v>75.319999999999993</v>
      </c>
      <c r="G74">
        <v>75.260000000000005</v>
      </c>
      <c r="H74">
        <v>168.31</v>
      </c>
      <c r="I74">
        <v>42.88</v>
      </c>
      <c r="J74">
        <v>72.91</v>
      </c>
      <c r="K74">
        <v>136.60001</v>
      </c>
      <c r="L74">
        <v>43.22</v>
      </c>
      <c r="M74">
        <v>106.99</v>
      </c>
      <c r="N74">
        <v>28.56</v>
      </c>
      <c r="O74">
        <v>31.55</v>
      </c>
      <c r="P74">
        <v>20.6</v>
      </c>
      <c r="Q74">
        <v>222.46001000000001</v>
      </c>
      <c r="R74">
        <v>126.68</v>
      </c>
      <c r="S74">
        <v>82.52</v>
      </c>
      <c r="T74">
        <v>49.26</v>
      </c>
      <c r="U74">
        <v>38.42</v>
      </c>
      <c r="V74">
        <v>25.3</v>
      </c>
      <c r="W74">
        <v>10.29</v>
      </c>
      <c r="X74">
        <v>139.02000000000001</v>
      </c>
      <c r="Y74">
        <v>65.31</v>
      </c>
      <c r="Z74">
        <v>9.4</v>
      </c>
      <c r="AA74">
        <v>32.58</v>
      </c>
      <c r="AB74">
        <v>21.6</v>
      </c>
      <c r="AC74">
        <v>42.27</v>
      </c>
      <c r="AD74">
        <v>163.44999999999999</v>
      </c>
      <c r="AE74">
        <v>65.819999999999993</v>
      </c>
      <c r="AF74">
        <v>20.48</v>
      </c>
      <c r="AG74">
        <v>45.1</v>
      </c>
      <c r="AH74">
        <v>36.880000000000003</v>
      </c>
      <c r="AI74">
        <v>92.88</v>
      </c>
      <c r="AJ74">
        <v>75.97</v>
      </c>
      <c r="AK74">
        <v>73.099999999999994</v>
      </c>
      <c r="AL74">
        <v>65.42</v>
      </c>
      <c r="AM74">
        <v>65.31</v>
      </c>
      <c r="AN74">
        <v>37.799999999999997</v>
      </c>
      <c r="AO74">
        <v>37.46</v>
      </c>
      <c r="AP74">
        <v>74.959999999999994</v>
      </c>
      <c r="AQ74">
        <v>153.38</v>
      </c>
      <c r="AR74">
        <v>17.829999999999998</v>
      </c>
      <c r="AS74">
        <v>40.81</v>
      </c>
      <c r="AT74">
        <v>23.93</v>
      </c>
      <c r="AU74">
        <v>35.049999999999997</v>
      </c>
      <c r="AV74">
        <v>21.102170000000001</v>
      </c>
      <c r="AW74">
        <v>59.66</v>
      </c>
      <c r="AX74">
        <v>11.8</v>
      </c>
      <c r="AY74">
        <v>39.11</v>
      </c>
      <c r="AZ74">
        <v>41.09</v>
      </c>
      <c r="BA74">
        <v>18.5</v>
      </c>
      <c r="BB74">
        <v>31.30031</v>
      </c>
      <c r="BC74">
        <v>21.01</v>
      </c>
      <c r="BD74">
        <v>25.55</v>
      </c>
      <c r="BE74">
        <v>52.4</v>
      </c>
      <c r="BF74">
        <v>44.79</v>
      </c>
      <c r="BG74">
        <v>37.29</v>
      </c>
      <c r="BH74">
        <v>24.47</v>
      </c>
      <c r="BI74">
        <v>30.65</v>
      </c>
      <c r="BJ74">
        <v>28.88</v>
      </c>
      <c r="BK74">
        <v>10.67</v>
      </c>
      <c r="BL74">
        <v>66.959999999999994</v>
      </c>
      <c r="BM74">
        <v>34.07</v>
      </c>
      <c r="BN74">
        <v>28.9</v>
      </c>
      <c r="BO74">
        <v>22.76</v>
      </c>
      <c r="BP74">
        <v>15.3</v>
      </c>
      <c r="BQ74">
        <v>25.95</v>
      </c>
      <c r="BR74">
        <v>59.08</v>
      </c>
      <c r="BS74">
        <v>16.25</v>
      </c>
      <c r="BT74">
        <v>26.72</v>
      </c>
      <c r="BU74">
        <v>11.94</v>
      </c>
      <c r="BV74">
        <v>26.7</v>
      </c>
      <c r="BW74">
        <v>26.35</v>
      </c>
      <c r="BX74">
        <v>15.7</v>
      </c>
      <c r="BY74">
        <v>34.47</v>
      </c>
      <c r="BZ74">
        <v>36.49</v>
      </c>
      <c r="CA74">
        <v>19.010000000000002</v>
      </c>
      <c r="CB74">
        <v>89.62</v>
      </c>
      <c r="CC74">
        <v>62.76</v>
      </c>
      <c r="CD74">
        <v>44.5</v>
      </c>
      <c r="CE74">
        <v>42.06</v>
      </c>
      <c r="CF74">
        <v>14.77</v>
      </c>
      <c r="CG74">
        <v>55.34</v>
      </c>
      <c r="CH74">
        <v>59.15</v>
      </c>
      <c r="CI74">
        <v>33.130000000000003</v>
      </c>
      <c r="CJ74">
        <v>7.99</v>
      </c>
      <c r="CK74">
        <v>15.44</v>
      </c>
      <c r="CL74">
        <v>25.94</v>
      </c>
      <c r="CM74">
        <v>18.260000000000002</v>
      </c>
      <c r="CN74">
        <v>13.84</v>
      </c>
      <c r="CO74">
        <v>18.760000000000002</v>
      </c>
      <c r="CP74">
        <v>14.96</v>
      </c>
      <c r="CQ74">
        <v>28.41</v>
      </c>
      <c r="CR74">
        <v>26.31</v>
      </c>
      <c r="CS74">
        <v>22.1</v>
      </c>
      <c r="CT74">
        <v>17.07</v>
      </c>
      <c r="CU74">
        <v>27.41</v>
      </c>
      <c r="CV74">
        <v>32.479999999999997</v>
      </c>
      <c r="CW74">
        <v>10.199999999999999</v>
      </c>
      <c r="CX74">
        <v>23.57</v>
      </c>
      <c r="CY74">
        <v>9.51</v>
      </c>
      <c r="CZ74">
        <v>60.04</v>
      </c>
      <c r="DA74">
        <v>15.81</v>
      </c>
      <c r="DB74">
        <v>41.68</v>
      </c>
      <c r="DC74">
        <v>18.75</v>
      </c>
      <c r="DD74">
        <v>26.15</v>
      </c>
      <c r="DE74">
        <v>38.1</v>
      </c>
      <c r="DF74">
        <v>18.37</v>
      </c>
      <c r="DG74">
        <v>18.309999999999999</v>
      </c>
      <c r="DH74">
        <v>9.1199999999999992</v>
      </c>
      <c r="DI74">
        <v>18.43</v>
      </c>
      <c r="DJ74">
        <v>3.17</v>
      </c>
      <c r="DK74">
        <v>77.489999999999995</v>
      </c>
      <c r="DL74">
        <v>83.56</v>
      </c>
      <c r="DM74">
        <v>106.68</v>
      </c>
      <c r="DN74">
        <v>142.75998999999999</v>
      </c>
      <c r="DO74">
        <v>46.11</v>
      </c>
      <c r="DP74">
        <v>88.79</v>
      </c>
      <c r="DQ74">
        <v>155.63</v>
      </c>
      <c r="DR74">
        <v>107.91</v>
      </c>
      <c r="DS74">
        <v>104.86</v>
      </c>
      <c r="DT74">
        <v>30.78</v>
      </c>
      <c r="DU74">
        <v>2081.1799299999998</v>
      </c>
    </row>
    <row r="75" spans="1:125" x14ac:dyDescent="0.25">
      <c r="A75" s="1">
        <v>42114</v>
      </c>
      <c r="B75">
        <v>188.60001</v>
      </c>
      <c r="C75">
        <v>95.84</v>
      </c>
      <c r="D75">
        <v>86.43</v>
      </c>
      <c r="E75">
        <v>191.59</v>
      </c>
      <c r="F75">
        <v>75.27</v>
      </c>
      <c r="G75">
        <v>75.25</v>
      </c>
      <c r="H75">
        <v>168.25</v>
      </c>
      <c r="I75">
        <v>43.05</v>
      </c>
      <c r="J75">
        <v>73.150000000000006</v>
      </c>
      <c r="K75">
        <v>136.38999999999999</v>
      </c>
      <c r="L75">
        <v>43.33</v>
      </c>
      <c r="M75">
        <v>106.79</v>
      </c>
      <c r="N75">
        <v>28.54</v>
      </c>
      <c r="O75">
        <v>31.73</v>
      </c>
      <c r="P75">
        <v>20.6</v>
      </c>
      <c r="Q75">
        <v>223.13</v>
      </c>
      <c r="R75">
        <v>127.03</v>
      </c>
      <c r="S75">
        <v>82.63</v>
      </c>
      <c r="T75">
        <v>49.1</v>
      </c>
      <c r="U75">
        <v>38.54</v>
      </c>
      <c r="V75">
        <v>25.33</v>
      </c>
      <c r="W75">
        <v>10.32</v>
      </c>
      <c r="X75">
        <v>139.55000000000001</v>
      </c>
      <c r="Y75">
        <v>65.8</v>
      </c>
      <c r="Z75">
        <v>9.27</v>
      </c>
      <c r="AA75">
        <v>32.56</v>
      </c>
      <c r="AB75">
        <v>21.64</v>
      </c>
      <c r="AC75">
        <v>42.6</v>
      </c>
      <c r="AD75">
        <v>163.78998999999999</v>
      </c>
      <c r="AE75">
        <v>66.22</v>
      </c>
      <c r="AF75">
        <v>20.46</v>
      </c>
      <c r="AG75">
        <v>45.45</v>
      </c>
      <c r="AH75">
        <v>36.79</v>
      </c>
      <c r="AI75">
        <v>93.01</v>
      </c>
      <c r="AJ75">
        <v>76.040000000000006</v>
      </c>
      <c r="AK75">
        <v>73.31</v>
      </c>
      <c r="AL75">
        <v>65.39</v>
      </c>
      <c r="AM75">
        <v>65.14</v>
      </c>
      <c r="AN75">
        <v>37.799999999999997</v>
      </c>
      <c r="AO75">
        <v>37.6</v>
      </c>
      <c r="AP75">
        <v>75.239999999999995</v>
      </c>
      <c r="AQ75">
        <v>152.49001000000001</v>
      </c>
      <c r="AR75">
        <v>17.75</v>
      </c>
      <c r="AS75">
        <v>40.85</v>
      </c>
      <c r="AT75">
        <v>23.95</v>
      </c>
      <c r="AU75">
        <v>35.380000000000003</v>
      </c>
      <c r="AV75">
        <v>21.1709</v>
      </c>
      <c r="AW75">
        <v>59.46</v>
      </c>
      <c r="AX75">
        <v>11.8</v>
      </c>
      <c r="AY75">
        <v>39.090000000000003</v>
      </c>
      <c r="AZ75">
        <v>41.16</v>
      </c>
      <c r="BA75">
        <v>18.61</v>
      </c>
      <c r="BB75">
        <v>31.408580000000001</v>
      </c>
      <c r="BC75">
        <v>21.08</v>
      </c>
      <c r="BD75">
        <v>25.4</v>
      </c>
      <c r="BE75">
        <v>52.75</v>
      </c>
      <c r="BF75">
        <v>45.17</v>
      </c>
      <c r="BG75">
        <v>37.479999999999997</v>
      </c>
      <c r="BH75">
        <v>24.67</v>
      </c>
      <c r="BI75">
        <v>30.77</v>
      </c>
      <c r="BJ75">
        <v>29.09</v>
      </c>
      <c r="BK75">
        <v>10.71</v>
      </c>
      <c r="BL75">
        <v>67.53</v>
      </c>
      <c r="BM75">
        <v>34.07</v>
      </c>
      <c r="BN75">
        <v>28.95</v>
      </c>
      <c r="BO75">
        <v>23.15</v>
      </c>
      <c r="BP75">
        <v>15.25</v>
      </c>
      <c r="BQ75">
        <v>26.02</v>
      </c>
      <c r="BR75">
        <v>59.17</v>
      </c>
      <c r="BS75">
        <v>16.329999999999998</v>
      </c>
      <c r="BT75">
        <v>26.74</v>
      </c>
      <c r="BU75">
        <v>11.94</v>
      </c>
      <c r="BV75">
        <v>26.92</v>
      </c>
      <c r="BW75">
        <v>26.44</v>
      </c>
      <c r="BX75">
        <v>15.72</v>
      </c>
      <c r="BY75">
        <v>34.43</v>
      </c>
      <c r="BZ75">
        <v>36.450000000000003</v>
      </c>
      <c r="CA75">
        <v>18.88</v>
      </c>
      <c r="CB75">
        <v>90.67</v>
      </c>
      <c r="CC75">
        <v>63.13</v>
      </c>
      <c r="CD75">
        <v>45.25</v>
      </c>
      <c r="CE75">
        <v>42.08</v>
      </c>
      <c r="CF75">
        <v>14.69</v>
      </c>
      <c r="CG75">
        <v>55.37</v>
      </c>
      <c r="CH75">
        <v>60</v>
      </c>
      <c r="CI75">
        <v>33.58</v>
      </c>
      <c r="CJ75">
        <v>7.98</v>
      </c>
      <c r="CK75">
        <v>15.4</v>
      </c>
      <c r="CL75">
        <v>25.82</v>
      </c>
      <c r="CM75">
        <v>18.09</v>
      </c>
      <c r="CN75">
        <v>13.88</v>
      </c>
      <c r="CO75">
        <v>18.63</v>
      </c>
      <c r="CP75">
        <v>14.89</v>
      </c>
      <c r="CQ75">
        <v>28.38</v>
      </c>
      <c r="CR75">
        <v>26.42</v>
      </c>
      <c r="CS75">
        <v>22.76</v>
      </c>
      <c r="CT75">
        <v>17.03</v>
      </c>
      <c r="CU75">
        <v>27.38</v>
      </c>
      <c r="CV75">
        <v>32.380000000000003</v>
      </c>
      <c r="CW75">
        <v>10.18</v>
      </c>
      <c r="CX75">
        <v>23.51</v>
      </c>
      <c r="CY75">
        <v>9.5500000000000007</v>
      </c>
      <c r="CZ75">
        <v>60.5</v>
      </c>
      <c r="DA75">
        <v>15.84</v>
      </c>
      <c r="DB75">
        <v>42.04</v>
      </c>
      <c r="DC75">
        <v>18.68</v>
      </c>
      <c r="DD75">
        <v>26.19</v>
      </c>
      <c r="DE75">
        <v>38.25</v>
      </c>
      <c r="DF75">
        <v>18.350000000000001</v>
      </c>
      <c r="DG75">
        <v>18.170000000000002</v>
      </c>
      <c r="DH75">
        <v>9.18</v>
      </c>
      <c r="DI75">
        <v>18.64</v>
      </c>
      <c r="DJ75">
        <v>3.17</v>
      </c>
      <c r="DK75">
        <v>77.59</v>
      </c>
      <c r="DL75">
        <v>84.17</v>
      </c>
      <c r="DM75">
        <v>107.28</v>
      </c>
      <c r="DN75">
        <v>144</v>
      </c>
      <c r="DO75">
        <v>46.35</v>
      </c>
      <c r="DP75">
        <v>89.22</v>
      </c>
      <c r="DQ75">
        <v>156.66999999999999</v>
      </c>
      <c r="DR75">
        <v>109.04</v>
      </c>
      <c r="DS75">
        <v>106.93</v>
      </c>
      <c r="DT75">
        <v>31.21</v>
      </c>
      <c r="DU75">
        <v>2100.3998999999999</v>
      </c>
    </row>
    <row r="76" spans="1:125" x14ac:dyDescent="0.25">
      <c r="A76" s="1">
        <v>42115</v>
      </c>
      <c r="B76">
        <v>188.83</v>
      </c>
      <c r="C76">
        <v>94.98</v>
      </c>
      <c r="D76">
        <v>85.79</v>
      </c>
      <c r="E76">
        <v>191.64</v>
      </c>
      <c r="F76">
        <v>75.77</v>
      </c>
      <c r="G76">
        <v>75.23</v>
      </c>
      <c r="H76">
        <v>169.05</v>
      </c>
      <c r="I76">
        <v>42.76</v>
      </c>
      <c r="J76">
        <v>72.790000000000006</v>
      </c>
      <c r="K76">
        <v>136.77000000000001</v>
      </c>
      <c r="L76">
        <v>42.85</v>
      </c>
      <c r="M76">
        <v>107</v>
      </c>
      <c r="N76">
        <v>28.7</v>
      </c>
      <c r="O76">
        <v>31.61</v>
      </c>
      <c r="P76">
        <v>20.55</v>
      </c>
      <c r="Q76">
        <v>225.14999</v>
      </c>
      <c r="R76">
        <v>128.12</v>
      </c>
      <c r="S76">
        <v>82.6</v>
      </c>
      <c r="T76">
        <v>49.36</v>
      </c>
      <c r="U76">
        <v>38.33</v>
      </c>
      <c r="V76">
        <v>25.3</v>
      </c>
      <c r="W76">
        <v>10.25</v>
      </c>
      <c r="X76">
        <v>140.21001000000001</v>
      </c>
      <c r="Y76">
        <v>66.52</v>
      </c>
      <c r="Z76">
        <v>9.19</v>
      </c>
      <c r="AA76">
        <v>32.729999999999997</v>
      </c>
      <c r="AB76">
        <v>21.64</v>
      </c>
      <c r="AC76">
        <v>42.49</v>
      </c>
      <c r="AD76">
        <v>163.22</v>
      </c>
      <c r="AE76">
        <v>66.88</v>
      </c>
      <c r="AF76">
        <v>20.399999999999999</v>
      </c>
      <c r="AG76">
        <v>46.2</v>
      </c>
      <c r="AH76">
        <v>36.49</v>
      </c>
      <c r="AI76">
        <v>93.78</v>
      </c>
      <c r="AJ76">
        <v>76.75</v>
      </c>
      <c r="AK76">
        <v>74.010000000000005</v>
      </c>
      <c r="AL76">
        <v>65.38</v>
      </c>
      <c r="AM76">
        <v>65.650000000000006</v>
      </c>
      <c r="AN76">
        <v>38.299999999999997</v>
      </c>
      <c r="AO76">
        <v>37.93</v>
      </c>
      <c r="AP76">
        <v>75.569999999999993</v>
      </c>
      <c r="AQ76">
        <v>152.11000000000001</v>
      </c>
      <c r="AR76">
        <v>17.809999999999999</v>
      </c>
      <c r="AS76">
        <v>40.99</v>
      </c>
      <c r="AT76">
        <v>24.01</v>
      </c>
      <c r="AU76">
        <v>35.99</v>
      </c>
      <c r="AV76">
        <v>21.22</v>
      </c>
      <c r="AW76">
        <v>59.73</v>
      </c>
      <c r="AX76">
        <v>11.82</v>
      </c>
      <c r="AY76">
        <v>39.340000000000003</v>
      </c>
      <c r="AZ76">
        <v>41.27</v>
      </c>
      <c r="BA76">
        <v>18.68</v>
      </c>
      <c r="BB76">
        <v>31.32</v>
      </c>
      <c r="BC76">
        <v>21.23</v>
      </c>
      <c r="BD76">
        <v>25.4</v>
      </c>
      <c r="BE76">
        <v>53.32</v>
      </c>
      <c r="BF76">
        <v>45.07</v>
      </c>
      <c r="BG76">
        <v>37.479999999999997</v>
      </c>
      <c r="BH76">
        <v>24.69</v>
      </c>
      <c r="BI76">
        <v>30.72</v>
      </c>
      <c r="BJ76">
        <v>29.03</v>
      </c>
      <c r="BK76">
        <v>10.68</v>
      </c>
      <c r="BL76">
        <v>67.8</v>
      </c>
      <c r="BM76">
        <v>34.119999999999997</v>
      </c>
      <c r="BN76">
        <v>29.15</v>
      </c>
      <c r="BO76">
        <v>23.44</v>
      </c>
      <c r="BP76">
        <v>15.25</v>
      </c>
      <c r="BQ76">
        <v>25.91</v>
      </c>
      <c r="BR76">
        <v>59.32</v>
      </c>
      <c r="BS76">
        <v>16.440000000000001</v>
      </c>
      <c r="BT76">
        <v>26.97</v>
      </c>
      <c r="BU76">
        <v>11.93</v>
      </c>
      <c r="BV76">
        <v>27.15</v>
      </c>
      <c r="BW76">
        <v>26.36</v>
      </c>
      <c r="BX76">
        <v>15.65</v>
      </c>
      <c r="BY76">
        <v>34.29</v>
      </c>
      <c r="BZ76">
        <v>36.369999999999997</v>
      </c>
      <c r="CA76">
        <v>19.13</v>
      </c>
      <c r="CB76">
        <v>90.92</v>
      </c>
      <c r="CC76">
        <v>64.11</v>
      </c>
      <c r="CD76">
        <v>45.53</v>
      </c>
      <c r="CE76">
        <v>42.12</v>
      </c>
      <c r="CF76">
        <v>14.68</v>
      </c>
      <c r="CG76">
        <v>55.61</v>
      </c>
      <c r="CH76">
        <v>59.55</v>
      </c>
      <c r="CI76">
        <v>33.42</v>
      </c>
      <c r="CJ76">
        <v>7.95</v>
      </c>
      <c r="CK76">
        <v>15.33</v>
      </c>
      <c r="CL76">
        <v>25.91</v>
      </c>
      <c r="CM76">
        <v>18.03</v>
      </c>
      <c r="CN76">
        <v>13.87</v>
      </c>
      <c r="CO76">
        <v>18.88</v>
      </c>
      <c r="CP76">
        <v>14.76</v>
      </c>
      <c r="CQ76">
        <v>28.34</v>
      </c>
      <c r="CR76">
        <v>26.75</v>
      </c>
      <c r="CS76">
        <v>22.77</v>
      </c>
      <c r="CT76">
        <v>17.100000000000001</v>
      </c>
      <c r="CU76">
        <v>27.58</v>
      </c>
      <c r="CV76">
        <v>32.42</v>
      </c>
      <c r="CW76">
        <v>10.18</v>
      </c>
      <c r="CX76">
        <v>23.59</v>
      </c>
      <c r="CY76">
        <v>9.65</v>
      </c>
      <c r="CZ76">
        <v>60.15</v>
      </c>
      <c r="DA76">
        <v>15.75</v>
      </c>
      <c r="DB76">
        <v>41.76</v>
      </c>
      <c r="DC76">
        <v>18.600000000000001</v>
      </c>
      <c r="DD76">
        <v>26.35</v>
      </c>
      <c r="DE76">
        <v>38.119999999999997</v>
      </c>
      <c r="DF76">
        <v>18.29</v>
      </c>
      <c r="DG76">
        <v>18.100000000000001</v>
      </c>
      <c r="DH76">
        <v>9.1300000000000008</v>
      </c>
      <c r="DI76">
        <v>18.559999999999999</v>
      </c>
      <c r="DJ76">
        <v>3.16</v>
      </c>
      <c r="DK76">
        <v>77.650000000000006</v>
      </c>
      <c r="DL76">
        <v>83.54</v>
      </c>
      <c r="DM76">
        <v>107.29</v>
      </c>
      <c r="DN76">
        <v>144.49001000000001</v>
      </c>
      <c r="DO76">
        <v>45.83</v>
      </c>
      <c r="DP76">
        <v>88.92</v>
      </c>
      <c r="DQ76">
        <v>157.78</v>
      </c>
      <c r="DR76">
        <v>108.71</v>
      </c>
      <c r="DS76">
        <v>106.83</v>
      </c>
      <c r="DT76">
        <v>31.35</v>
      </c>
      <c r="DU76">
        <v>2097.2900399999999</v>
      </c>
    </row>
    <row r="77" spans="1:125" x14ac:dyDescent="0.25">
      <c r="A77" s="1">
        <v>42116</v>
      </c>
      <c r="B77">
        <v>189.11</v>
      </c>
      <c r="C77">
        <v>95.92</v>
      </c>
      <c r="D77">
        <v>86.02</v>
      </c>
      <c r="E77">
        <v>192.81</v>
      </c>
      <c r="F77">
        <v>76.25</v>
      </c>
      <c r="G77">
        <v>75.44</v>
      </c>
      <c r="H77">
        <v>170.64</v>
      </c>
      <c r="I77">
        <v>42.36</v>
      </c>
      <c r="J77">
        <v>72.709999999999994</v>
      </c>
      <c r="K77">
        <v>136.50998999999999</v>
      </c>
      <c r="L77">
        <v>42.19</v>
      </c>
      <c r="M77">
        <v>107.12</v>
      </c>
      <c r="N77">
        <v>28.67</v>
      </c>
      <c r="O77">
        <v>31.75</v>
      </c>
      <c r="P77">
        <v>20.62</v>
      </c>
      <c r="Q77">
        <v>226.78</v>
      </c>
      <c r="R77">
        <v>128.50998999999999</v>
      </c>
      <c r="S77">
        <v>83.25</v>
      </c>
      <c r="T77">
        <v>49.52</v>
      </c>
      <c r="U77">
        <v>38.33</v>
      </c>
      <c r="V77">
        <v>25.17</v>
      </c>
      <c r="W77">
        <v>10.27</v>
      </c>
      <c r="X77">
        <v>140.44999999999999</v>
      </c>
      <c r="Y77">
        <v>66.290000000000006</v>
      </c>
      <c r="Z77">
        <v>9.27</v>
      </c>
      <c r="AA77">
        <v>33.19</v>
      </c>
      <c r="AB77">
        <v>21.65</v>
      </c>
      <c r="AC77">
        <v>42.31</v>
      </c>
      <c r="AD77">
        <v>164.33</v>
      </c>
      <c r="AE77">
        <v>66.97</v>
      </c>
      <c r="AF77">
        <v>20.399999999999999</v>
      </c>
      <c r="AG77">
        <v>46.91</v>
      </c>
      <c r="AH77">
        <v>36.39</v>
      </c>
      <c r="AI77">
        <v>93.54</v>
      </c>
      <c r="AJ77">
        <v>77.5</v>
      </c>
      <c r="AK77">
        <v>74</v>
      </c>
      <c r="AL77">
        <v>65.58</v>
      </c>
      <c r="AM77">
        <v>65.64</v>
      </c>
      <c r="AN77">
        <v>38.520000000000003</v>
      </c>
      <c r="AO77">
        <v>38.630000000000003</v>
      </c>
      <c r="AP77">
        <v>76.569999999999993</v>
      </c>
      <c r="AQ77">
        <v>150.37</v>
      </c>
      <c r="AR77">
        <v>17.93</v>
      </c>
      <c r="AS77">
        <v>40.99</v>
      </c>
      <c r="AT77">
        <v>24.21</v>
      </c>
      <c r="AU77">
        <v>35.6</v>
      </c>
      <c r="AV77">
        <v>21.25</v>
      </c>
      <c r="AW77">
        <v>60.38</v>
      </c>
      <c r="AX77">
        <v>11.77</v>
      </c>
      <c r="AY77">
        <v>39.36</v>
      </c>
      <c r="AZ77">
        <v>41.74</v>
      </c>
      <c r="BA77">
        <v>18.87</v>
      </c>
      <c r="BB77">
        <v>31.36</v>
      </c>
      <c r="BC77">
        <v>21.37</v>
      </c>
      <c r="BD77">
        <v>25.36</v>
      </c>
      <c r="BE77">
        <v>54.55</v>
      </c>
      <c r="BF77">
        <v>45.1</v>
      </c>
      <c r="BG77">
        <v>37.950000000000003</v>
      </c>
      <c r="BH77">
        <v>24.51</v>
      </c>
      <c r="BI77">
        <v>30.8</v>
      </c>
      <c r="BJ77">
        <v>29.1</v>
      </c>
      <c r="BK77">
        <v>10.67</v>
      </c>
      <c r="BL77">
        <v>68.48</v>
      </c>
      <c r="BM77">
        <v>34.43</v>
      </c>
      <c r="BN77">
        <v>29.37</v>
      </c>
      <c r="BO77">
        <v>23.71</v>
      </c>
      <c r="BP77">
        <v>15.52</v>
      </c>
      <c r="BQ77">
        <v>25.76</v>
      </c>
      <c r="BR77">
        <v>59.11</v>
      </c>
      <c r="BS77">
        <v>16.34</v>
      </c>
      <c r="BT77">
        <v>27.07</v>
      </c>
      <c r="BU77">
        <v>11.96</v>
      </c>
      <c r="BV77">
        <v>27.03</v>
      </c>
      <c r="BW77">
        <v>26.36</v>
      </c>
      <c r="BX77">
        <v>15.52</v>
      </c>
      <c r="BY77">
        <v>34.36</v>
      </c>
      <c r="BZ77">
        <v>36.5</v>
      </c>
      <c r="CA77">
        <v>19.16</v>
      </c>
      <c r="CB77">
        <v>91.21</v>
      </c>
      <c r="CC77">
        <v>64.540000000000006</v>
      </c>
      <c r="CD77">
        <v>45.45</v>
      </c>
      <c r="CE77">
        <v>42.08</v>
      </c>
      <c r="CF77">
        <v>14.71</v>
      </c>
      <c r="CG77">
        <v>56.75</v>
      </c>
      <c r="CH77">
        <v>60.12</v>
      </c>
      <c r="CI77">
        <v>33.44</v>
      </c>
      <c r="CJ77">
        <v>7.94</v>
      </c>
      <c r="CK77">
        <v>15.33</v>
      </c>
      <c r="CL77">
        <v>26.23</v>
      </c>
      <c r="CM77">
        <v>18.07</v>
      </c>
      <c r="CN77">
        <v>13.9</v>
      </c>
      <c r="CO77">
        <v>18.91</v>
      </c>
      <c r="CP77">
        <v>14.9</v>
      </c>
      <c r="CQ77">
        <v>28.29</v>
      </c>
      <c r="CR77">
        <v>26.86</v>
      </c>
      <c r="CS77">
        <v>22.9</v>
      </c>
      <c r="CT77">
        <v>17.100000000000001</v>
      </c>
      <c r="CU77">
        <v>27.39</v>
      </c>
      <c r="CV77">
        <v>32.24</v>
      </c>
      <c r="CW77">
        <v>10.199999999999999</v>
      </c>
      <c r="CX77">
        <v>23.57</v>
      </c>
      <c r="CY77">
        <v>9.6300000000000008</v>
      </c>
      <c r="CZ77">
        <v>59.47</v>
      </c>
      <c r="DA77">
        <v>15.73</v>
      </c>
      <c r="DB77">
        <v>41.7</v>
      </c>
      <c r="DC77">
        <v>18.399999999999999</v>
      </c>
      <c r="DD77">
        <v>26</v>
      </c>
      <c r="DE77">
        <v>37.47</v>
      </c>
      <c r="DF77">
        <v>18.28</v>
      </c>
      <c r="DG77">
        <v>17.88</v>
      </c>
      <c r="DH77">
        <v>9.09</v>
      </c>
      <c r="DI77">
        <v>18.489999999999998</v>
      </c>
      <c r="DJ77">
        <v>3.17</v>
      </c>
      <c r="DK77">
        <v>77.88</v>
      </c>
      <c r="DL77">
        <v>83.73</v>
      </c>
      <c r="DM77">
        <v>107.48</v>
      </c>
      <c r="DN77">
        <v>144.75</v>
      </c>
      <c r="DO77">
        <v>46.11</v>
      </c>
      <c r="DP77">
        <v>89.68</v>
      </c>
      <c r="DQ77">
        <v>157.86000000000001</v>
      </c>
      <c r="DR77">
        <v>109.12</v>
      </c>
      <c r="DS77">
        <v>107.77</v>
      </c>
      <c r="DT77">
        <v>31.45</v>
      </c>
      <c r="DU77">
        <v>2107.9599600000001</v>
      </c>
    </row>
    <row r="78" spans="1:125" x14ac:dyDescent="0.25">
      <c r="A78" s="1">
        <v>42117</v>
      </c>
      <c r="B78">
        <v>189.06</v>
      </c>
      <c r="C78">
        <v>96.04</v>
      </c>
      <c r="D78">
        <v>86.64</v>
      </c>
      <c r="E78">
        <v>193.03998999999999</v>
      </c>
      <c r="F78">
        <v>76.489999999999995</v>
      </c>
      <c r="G78">
        <v>75.819999999999993</v>
      </c>
      <c r="H78">
        <v>171.23</v>
      </c>
      <c r="I78">
        <v>42.56</v>
      </c>
      <c r="J78">
        <v>73.06</v>
      </c>
      <c r="K78">
        <v>137.03</v>
      </c>
      <c r="L78">
        <v>42.57</v>
      </c>
      <c r="M78">
        <v>106.94</v>
      </c>
      <c r="N78">
        <v>28.73</v>
      </c>
      <c r="O78">
        <v>31.86</v>
      </c>
      <c r="P78">
        <v>20.68</v>
      </c>
      <c r="Q78">
        <v>227.75</v>
      </c>
      <c r="R78">
        <v>127.35</v>
      </c>
      <c r="S78">
        <v>82.34</v>
      </c>
      <c r="T78">
        <v>49.39</v>
      </c>
      <c r="U78">
        <v>38.229999999999997</v>
      </c>
      <c r="V78">
        <v>25.2</v>
      </c>
      <c r="W78">
        <v>10.26</v>
      </c>
      <c r="X78">
        <v>140.27000000000001</v>
      </c>
      <c r="Y78">
        <v>65.86</v>
      </c>
      <c r="Z78">
        <v>9.18</v>
      </c>
      <c r="AA78">
        <v>33.340000000000003</v>
      </c>
      <c r="AB78">
        <v>21.6</v>
      </c>
      <c r="AC78">
        <v>42.14</v>
      </c>
      <c r="AD78">
        <v>166.12</v>
      </c>
      <c r="AE78">
        <v>67.33</v>
      </c>
      <c r="AF78">
        <v>20.38</v>
      </c>
      <c r="AG78">
        <v>46.7</v>
      </c>
      <c r="AH78">
        <v>36.5</v>
      </c>
      <c r="AI78">
        <v>94.01</v>
      </c>
      <c r="AJ78">
        <v>77.44</v>
      </c>
      <c r="AK78">
        <v>73.790000000000006</v>
      </c>
      <c r="AL78">
        <v>65.45</v>
      </c>
      <c r="AM78">
        <v>65.819999999999993</v>
      </c>
      <c r="AN78">
        <v>38.29</v>
      </c>
      <c r="AO78">
        <v>38.64</v>
      </c>
      <c r="AP78">
        <v>77.06</v>
      </c>
      <c r="AQ78">
        <v>152.13999999999999</v>
      </c>
      <c r="AR78">
        <v>17.88</v>
      </c>
      <c r="AS78">
        <v>41.17</v>
      </c>
      <c r="AT78">
        <v>24.17</v>
      </c>
      <c r="AU78">
        <v>35.56</v>
      </c>
      <c r="AV78">
        <v>21.33</v>
      </c>
      <c r="AW78">
        <v>60.48</v>
      </c>
      <c r="AX78">
        <v>11.82</v>
      </c>
      <c r="AY78">
        <v>39.630000000000003</v>
      </c>
      <c r="AZ78">
        <v>42.08</v>
      </c>
      <c r="BA78">
        <v>18.95</v>
      </c>
      <c r="BB78">
        <v>31.41</v>
      </c>
      <c r="BC78">
        <v>21.53</v>
      </c>
      <c r="BD78">
        <v>25.42</v>
      </c>
      <c r="BE78">
        <v>54.84</v>
      </c>
      <c r="BF78">
        <v>45.07</v>
      </c>
      <c r="BG78">
        <v>38.5</v>
      </c>
      <c r="BH78">
        <v>24.48</v>
      </c>
      <c r="BI78">
        <v>30.95</v>
      </c>
      <c r="BJ78">
        <v>29.17</v>
      </c>
      <c r="BK78">
        <v>10.64</v>
      </c>
      <c r="BL78">
        <v>68.87</v>
      </c>
      <c r="BM78">
        <v>34.31</v>
      </c>
      <c r="BN78">
        <v>29.32</v>
      </c>
      <c r="BO78">
        <v>23.7</v>
      </c>
      <c r="BP78">
        <v>15.5</v>
      </c>
      <c r="BQ78">
        <v>25.94</v>
      </c>
      <c r="BR78">
        <v>59.42</v>
      </c>
      <c r="BS78">
        <v>16.39</v>
      </c>
      <c r="BT78">
        <v>27.22</v>
      </c>
      <c r="BU78">
        <v>12</v>
      </c>
      <c r="BV78">
        <v>27</v>
      </c>
      <c r="BW78">
        <v>26.18</v>
      </c>
      <c r="BX78">
        <v>15.5</v>
      </c>
      <c r="BY78">
        <v>34.44</v>
      </c>
      <c r="BZ78">
        <v>36.5</v>
      </c>
      <c r="CA78">
        <v>19.27</v>
      </c>
      <c r="CB78">
        <v>90.83</v>
      </c>
      <c r="CC78">
        <v>65.78</v>
      </c>
      <c r="CD78">
        <v>45.75</v>
      </c>
      <c r="CE78">
        <v>42.33</v>
      </c>
      <c r="CF78">
        <v>14.6</v>
      </c>
      <c r="CG78">
        <v>57.01</v>
      </c>
      <c r="CH78">
        <v>60.39</v>
      </c>
      <c r="CI78">
        <v>33.74</v>
      </c>
      <c r="CJ78">
        <v>7.96</v>
      </c>
      <c r="CK78">
        <v>15.56</v>
      </c>
      <c r="CL78">
        <v>26.55</v>
      </c>
      <c r="CM78">
        <v>18.149999999999999</v>
      </c>
      <c r="CN78">
        <v>14.18</v>
      </c>
      <c r="CO78">
        <v>18.899999999999999</v>
      </c>
      <c r="CP78">
        <v>14.65</v>
      </c>
      <c r="CQ78">
        <v>28.27</v>
      </c>
      <c r="CR78">
        <v>26.88</v>
      </c>
      <c r="CS78">
        <v>22.88</v>
      </c>
      <c r="CT78">
        <v>17.100000000000001</v>
      </c>
      <c r="CU78">
        <v>27.2</v>
      </c>
      <c r="CV78">
        <v>32.28</v>
      </c>
      <c r="CW78">
        <v>10.23</v>
      </c>
      <c r="CX78">
        <v>23.49</v>
      </c>
      <c r="CY78">
        <v>9.6199999999999992</v>
      </c>
      <c r="CZ78">
        <v>59.52</v>
      </c>
      <c r="DA78">
        <v>15.74</v>
      </c>
      <c r="DB78">
        <v>41.6</v>
      </c>
      <c r="DC78">
        <v>18.510000000000002</v>
      </c>
      <c r="DD78">
        <v>26</v>
      </c>
      <c r="DE78">
        <v>37.159999999999997</v>
      </c>
      <c r="DF78">
        <v>18.71</v>
      </c>
      <c r="DG78">
        <v>17.93</v>
      </c>
      <c r="DH78">
        <v>9.1</v>
      </c>
      <c r="DI78">
        <v>18.66</v>
      </c>
      <c r="DJ78">
        <v>3.18</v>
      </c>
      <c r="DK78">
        <v>78.02</v>
      </c>
      <c r="DL78">
        <v>84.08</v>
      </c>
      <c r="DM78">
        <v>107.12</v>
      </c>
      <c r="DN78">
        <v>145.53998999999999</v>
      </c>
      <c r="DO78">
        <v>46.46</v>
      </c>
      <c r="DP78">
        <v>89.71</v>
      </c>
      <c r="DQ78">
        <v>158.60001</v>
      </c>
      <c r="DR78">
        <v>109.07</v>
      </c>
      <c r="DS78">
        <v>108.09</v>
      </c>
      <c r="DT78">
        <v>31.71</v>
      </c>
      <c r="DU78">
        <v>2112.9299299999998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IYR Holdings</vt:lpstr>
      <vt:lpstr>IYR Data</vt:lpstr>
      <vt:lpstr>Indices</vt:lpstr>
      <vt:lpstr>Adjusted Close Price</vt:lpstr>
      <vt:lpstr>'Adjusted Close Price'!ExternalData_1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eli</cp:lastModifiedBy>
  <dcterms:created xsi:type="dcterms:W3CDTF">2015-04-24T12:45:04Z</dcterms:created>
  <dcterms:modified xsi:type="dcterms:W3CDTF">2015-04-25T22:50:05Z</dcterms:modified>
</cp:coreProperties>
</file>